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21975" windowHeight="8970" activeTab="2"/>
  </bookViews>
  <sheets>
    <sheet name="Лист1" sheetId="5" r:id="rId1"/>
    <sheet name="Договор" sheetId="2" r:id="rId2"/>
    <sheet name="АктППС" sheetId="4" r:id="rId3"/>
    <sheet name="Акт 0510452" sheetId="3" r:id="rId4"/>
  </sheets>
  <definedNames>
    <definedName name="Адрес">Лист1!$B$16</definedName>
    <definedName name="взносы">Лист1!$B$28</definedName>
    <definedName name="ВзносыПрописью">Лист1!$C$28</definedName>
    <definedName name="Выдан">Лист1!$B$14</definedName>
    <definedName name="ДатаВыдачи">Лист1!$B$15</definedName>
    <definedName name="Должность">Лист1!#REF!</definedName>
    <definedName name="ДолжностьПредставителяБГУ">Лист1!$B$34</definedName>
    <definedName name="ДолжностьРукИмПадеж">Лист1!$B$7</definedName>
    <definedName name="ДолжностьРуководителя">Лист1!$B$6</definedName>
    <definedName name="ДолжностьРуководителя1">Лист1!#REF!</definedName>
    <definedName name="ИНН">Лист1!$B$17</definedName>
    <definedName name="ндфл">Лист1!$B$27</definedName>
    <definedName name="ндфлПрописью">Лист1!$C$27</definedName>
    <definedName name="Номер">Лист1!$B$13</definedName>
    <definedName name="Номер\">Лист1!$B$13</definedName>
    <definedName name="Оплата">Лист1!$B$26</definedName>
    <definedName name="ОплатаПрописью">Лист1!$C$26</definedName>
    <definedName name="Подразделение">Лист1!#REF!</definedName>
    <definedName name="ПодразделениеБГУ">Лист1!$B$32</definedName>
    <definedName name="Приказ">Лист1!$B$5</definedName>
    <definedName name="Руководитель">Лист1!$B$3</definedName>
    <definedName name="Серия">Лист1!$B$12</definedName>
    <definedName name="СНИЛС">Лист1!$B$18</definedName>
    <definedName name="СрокОплаты">Лист1!$B$30</definedName>
    <definedName name="СрокОплатыПрописью">Лист1!$C$30</definedName>
    <definedName name="СрокПо">Лист1!$B$23</definedName>
    <definedName name="СрокС">Лист1!$B$22</definedName>
    <definedName name="Телефон">Лист1!$B$19</definedName>
    <definedName name="Услуги">Лист1!$B$21</definedName>
    <definedName name="ФИОзаказчика">Лист1!$B$3</definedName>
    <definedName name="ФИОисполнителя">Лист1!$B$9</definedName>
    <definedName name="ФИОкраткоИсполнитель">Лист1!$B$10</definedName>
    <definedName name="ФИОкраткоРуководитель">Лист1!$B$4</definedName>
    <definedName name="ФИОпредставителяБГУ">Лист1!$B$33</definedName>
    <definedName name="ЦенаДоговора">Лист1!$B$25</definedName>
    <definedName name="ЦенаДоговораПрописью">Лист1!$C$25</definedName>
  </definedNames>
  <calcPr calcId="124519"/>
</workbook>
</file>

<file path=xl/calcChain.xml><?xml version="1.0" encoding="utf-8"?>
<calcChain xmlns="http://schemas.openxmlformats.org/spreadsheetml/2006/main">
  <c r="B28" i="5"/>
  <c r="B25" s="1"/>
  <c r="A5" i="3"/>
  <c r="BF5"/>
  <c r="B4" i="5"/>
  <c r="CH5" i="3" s="1"/>
  <c r="B14" i="4"/>
  <c r="A7" i="2"/>
  <c r="AP130" i="3"/>
  <c r="N130"/>
  <c r="E6" i="4"/>
  <c r="U16" i="3"/>
  <c r="A4" i="2"/>
  <c r="A8"/>
  <c r="D49"/>
  <c r="B10" i="5"/>
  <c r="F33" i="4" s="1"/>
  <c r="AP126" i="3"/>
  <c r="E9" i="4"/>
  <c r="E8"/>
  <c r="E7"/>
  <c r="E5"/>
  <c r="E4"/>
  <c r="C30" i="5"/>
  <c r="A18" i="2" s="1"/>
  <c r="F80" i="3"/>
  <c r="W48"/>
  <c r="D51" i="2"/>
  <c r="D55"/>
  <c r="D54"/>
  <c r="D53"/>
  <c r="B27" i="5"/>
  <c r="C27" s="1"/>
  <c r="C26"/>
  <c r="A14" i="2" s="1"/>
  <c r="V5" i="3" l="1"/>
  <c r="B27" i="4"/>
  <c r="A15" i="2"/>
  <c r="D63"/>
  <c r="B33" i="4"/>
  <c r="A63" i="2"/>
  <c r="C28" i="5"/>
  <c r="B28" i="4" s="1"/>
  <c r="A16" i="2" l="1"/>
  <c r="BO80" i="3"/>
  <c r="BO81"/>
  <c r="AM80"/>
  <c r="AU80"/>
  <c r="C25" i="5"/>
  <c r="W44" i="3"/>
  <c r="D48" i="2"/>
  <c r="A12" l="1"/>
  <c r="D3" i="3"/>
  <c r="B26" i="4"/>
</calcChain>
</file>

<file path=xl/sharedStrings.xml><?xml version="1.0" encoding="utf-8"?>
<sst xmlns="http://schemas.openxmlformats.org/spreadsheetml/2006/main" count="474" uniqueCount="320">
  <si>
    <t>(в ред. Приказа Минфина России от 30.10.2023 № 174н)</t>
  </si>
  <si>
    <t>ПРИНЯТО ДЕНЕЖНОЕ ОБЯЗАТЕЛЬСТВО</t>
  </si>
  <si>
    <t>на сумму</t>
  </si>
  <si>
    <t>УТВЕРЖДАЮ</t>
  </si>
  <si>
    <t>Руководитель заказчика
(уполномоченное лицо)</t>
  </si>
  <si>
    <t>Руководитель 
(уполномоченное лицо)</t>
  </si>
  <si>
    <t>(должность)</t>
  </si>
  <si>
    <t>(подпись)</t>
  </si>
  <si>
    <t>(расшифровка подписи)</t>
  </si>
  <si>
    <t>АКТ №</t>
  </si>
  <si>
    <t>Номер</t>
  </si>
  <si>
    <t>приемки товаров, работ, услуг</t>
  </si>
  <si>
    <t>КОДЫ</t>
  </si>
  <si>
    <t>Форма по ОКУД</t>
  </si>
  <si>
    <t>0510452</t>
  </si>
  <si>
    <t>от</t>
  </si>
  <si>
    <t>Дата</t>
  </si>
  <si>
    <t>Учреждение (получатель)</t>
  </si>
  <si>
    <t>по Сводному
реестру</t>
  </si>
  <si>
    <t>Обособленное подразделение</t>
  </si>
  <si>
    <t>Структурное подразделение</t>
  </si>
  <si>
    <t>Главный администратор бюджетных средств (Учредитель)</t>
  </si>
  <si>
    <t>Глава по БК</t>
  </si>
  <si>
    <t>Наименование бюджета</t>
  </si>
  <si>
    <t>по ОКТМО</t>
  </si>
  <si>
    <t>Валюта (наименование)</t>
  </si>
  <si>
    <t>по ОКЕИ</t>
  </si>
  <si>
    <t>Адрес грузополучателя</t>
  </si>
  <si>
    <t>Платежно-расчетный документ</t>
  </si>
  <si>
    <t>Заказчик</t>
  </si>
  <si>
    <t>ОГРН</t>
  </si>
  <si>
    <t>ИНН</t>
  </si>
  <si>
    <t>КПП</t>
  </si>
  <si>
    <t>Лицевой счет</t>
  </si>
  <si>
    <t>Раздел на лицевом счете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</si>
  <si>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</si>
  <si>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</si>
  <si>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</si>
  <si>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Основание приемки товаров, работ, услуг</t>
  </si>
  <si>
    <t>(идентификатор государственного контракта, договора)</t>
  </si>
  <si>
    <t>1. Сведения о поставщике (подрядчике), грузоотправителе, страхователе</t>
  </si>
  <si>
    <t>Код строки</t>
  </si>
  <si>
    <t>Наименование реквизитов юридического лица, физического лица, в том числе индивидуального предпринимателя</t>
  </si>
  <si>
    <t>Сведения о поставщике (подрядчике)</t>
  </si>
  <si>
    <t>Сведения о грузоотправителе</t>
  </si>
  <si>
    <t>Сведения о страхователе</t>
  </si>
  <si>
    <t>1</t>
  </si>
  <si>
    <t>2</t>
  </si>
  <si>
    <t>3</t>
  </si>
  <si>
    <t>4</t>
  </si>
  <si>
    <t>5</t>
  </si>
  <si>
    <t>Полное наименование юридического лица, фамилия, имя, отчество (при наличии) физического лица, в том числе индивидуального предпринимателя</t>
  </si>
  <si>
    <t>Сокращенное наименование юридического лица (при наличии)</t>
  </si>
  <si>
    <t>Адрес юридического лица в пределах места нахождения юридического лица, адрес регистрации по месту жительства (месту пребывания) физического лица, в том числе индивидуального предпринимателя</t>
  </si>
  <si>
    <t>ОГРН (ОГРНИП) юридического лица, индивидуального предпринимателя</t>
  </si>
  <si>
    <t>ИНН юридического лица, физического лица, индивидуального предпринимателя</t>
  </si>
  <si>
    <t>6</t>
  </si>
  <si>
    <t>КПП юридического лица</t>
  </si>
  <si>
    <t>7</t>
  </si>
  <si>
    <t>Лицевой счет юридического лица, физического лица, индивидуального предпринимателя (при наличии)</t>
  </si>
  <si>
    <t>8</t>
  </si>
  <si>
    <t>Раздел на лицевом счете юридического лица, физического лица, индивидуального предпринимателя (при наличии)</t>
  </si>
  <si>
    <t>2. Сведения о транспортировке и приемке груза</t>
  </si>
  <si>
    <t>Форма 0510452 с. 2</t>
  </si>
  <si>
    <t>Код
строки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</si>
  <si>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</si>
  <si>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</si>
  <si>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</si>
  <si>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отправка груза со станции 
(пристани, порта)</t>
  </si>
  <si>
    <t>прибытие на место назначения 
(станция, пристань)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</si>
  <si>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</si>
  <si>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</si>
  <si>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</si>
  <si>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дата</t>
  </si>
  <si>
    <t>время</t>
  </si>
  <si>
    <t>начало</t>
  </si>
  <si>
    <t>окончание</t>
  </si>
  <si>
    <t>9</t>
  </si>
  <si>
    <t>10</t>
  </si>
  <si>
    <t>11</t>
  </si>
  <si>
    <t>12</t>
  </si>
  <si>
    <t>13</t>
  </si>
  <si>
    <t>14</t>
  </si>
  <si>
    <t>3. Сведения о целостности пломб, упаковки, количестве мест и массе груза</t>
  </si>
  <si>
    <t>Целостность опломбирования</t>
  </si>
  <si>
    <t>Вид упаковки 
или тары</t>
  </si>
  <si>
    <t>Состояние 
упаковки или тары 
при приемке</t>
  </si>
  <si>
    <t>Единица измерения</t>
  </si>
  <si>
    <t>Способ измерения (взвешивание, счет мест, обмер и т.п.)</t>
  </si>
  <si>
    <t>Количество мест груза</t>
  </si>
  <si>
    <t>Масса груза, т</t>
  </si>
  <si>
    <t>Товары, содержащиеся в упаковке (таре), 
по маркировке</t>
  </si>
  <si>
    <t>Условия хранения товара 
на складе получателя</t>
  </si>
  <si>
    <t>наименование</t>
  </si>
  <si>
    <t>код по ОКЕИ</t>
  </si>
  <si>
    <t>в пункте отправления</t>
  </si>
  <si>
    <t>в пункте прибытия</t>
  </si>
  <si>
    <t>Представитель поставщика</t>
  </si>
  <si>
    <t>(подрядчика)</t>
  </si>
  <si>
    <t>Товары, работы, услуги приняты</t>
  </si>
  <si>
    <t>4. Сведения о приемке товаров, работ, услуг</t>
  </si>
  <si>
    <t>По документам поставщика (подрядчика)</t>
  </si>
  <si>
    <t>Фактически принято</t>
  </si>
  <si>
    <t>Отклоне-
ние по количеству (объему)</t>
  </si>
  <si>
    <t>Код товара/
работ, услуг</t>
  </si>
  <si>
    <t>Наименование товара 
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</si>
  <si>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</si>
  <si>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</si>
  <si>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</si>
  <si>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</si>
  <si>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>ставка НДС</t>
  </si>
  <si>
    <t>сумма НДС, предъявляемая покупателю</t>
  </si>
  <si>
    <t>стоимость товаров (работ, услуг), с НДС</t>
  </si>
  <si>
    <t>регистрационный номер декларации 
на товары/
регистрационный номер партии товара, подлежащего прослеживаемости</t>
  </si>
  <si>
    <t>номер сертификата соответствия товара</t>
  </si>
  <si>
    <t>всего</t>
  </si>
  <si>
    <t>в том числе количество (объем) фактически принятого товара, работы, услуги, не соответству-
ющие качеству</t>
  </si>
  <si>
    <t>цифровой код</t>
  </si>
  <si>
    <t>краткое 
наиме-
нование</t>
  </si>
  <si>
    <t>условное обозначение
(националь-
ное)</t>
  </si>
  <si>
    <t>15</t>
  </si>
  <si>
    <t>16</t>
  </si>
  <si>
    <t>17</t>
  </si>
  <si>
    <t>18</t>
  </si>
  <si>
    <t>Итого</t>
  </si>
  <si>
    <t>5. Сведения о количественном и качественном расхождении при приемке товаров, работ, услуг</t>
  </si>
  <si>
    <t>Наименование товара (описание выполненных работ, оказанных услуг)</t>
  </si>
  <si>
    <t>Всего отклонений по количеству и качеству</t>
  </si>
  <si>
    <t>В том числе отклонения по количеству</t>
  </si>
  <si>
    <t>В том числе отклонения по качеству</t>
  </si>
  <si>
    <t>недостача</t>
  </si>
  <si>
    <t>излишки</t>
  </si>
  <si>
    <t>брак и бой</t>
  </si>
  <si>
    <t>несоответствие страны происхождения товара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</si>
  <si>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</si>
  <si>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несоответствие требованиям, функциональным и техническим характеристикам</t>
  </si>
  <si>
    <t>прочее</t>
  </si>
  <si>
    <t>количество</t>
  </si>
  <si>
    <t>стоимость товаров, с НДС</t>
  </si>
  <si>
    <t>краткое наиме-
нование</t>
  </si>
  <si>
    <t>6.  Сведения о строительно-монтажных работах &lt;*&gt;</t>
  </si>
  <si>
    <t>Форма 0510452 с. 3</t>
  </si>
  <si>
    <t>6.1. Строительно-монтажные работы</t>
  </si>
  <si>
    <t>Отчетный период</t>
  </si>
  <si>
    <t>с</t>
  </si>
  <si>
    <t>по</t>
  </si>
  <si>
    <t>Стройка</t>
  </si>
  <si>
    <t>Объект</t>
  </si>
  <si>
    <t>Уникальный код объекта капитального строительства</t>
  </si>
  <si>
    <t>Наименование строительно-монтажных работ</t>
  </si>
  <si>
    <t>Номер расценки</t>
  </si>
  <si>
    <t>Выполнение работ</t>
  </si>
  <si>
    <t>по порядку</t>
  </si>
  <si>
    <t>позиции по смете</t>
  </si>
  <si>
    <t>условное обозначение (национальное)</t>
  </si>
  <si>
    <t>цена за единицу</t>
  </si>
  <si>
    <t>стоимость</t>
  </si>
  <si>
    <t>Х</t>
  </si>
  <si>
    <t>6.2. Стоимость выполненных строительно-монтажных работ и затрат</t>
  </si>
  <si>
    <t>Номер по порядку</t>
  </si>
  <si>
    <t>Наименование видов выполненных работ, оборудования, затрат</t>
  </si>
  <si>
    <t>Код</t>
  </si>
  <si>
    <t>Стоимость выполненных работ и затрат</t>
  </si>
  <si>
    <t>с начала проведения работ</t>
  </si>
  <si>
    <t>с начала года</t>
  </si>
  <si>
    <t>в том числе за отчетный период</t>
  </si>
  <si>
    <t>Сумма НДС</t>
  </si>
  <si>
    <t>Всего с учетом НДС</t>
  </si>
  <si>
    <t>&lt;*&gt; В случае проведения строительно-монтажных работ.</t>
  </si>
  <si>
    <t>Ответственный исполнитель</t>
  </si>
  <si>
    <t>(номер контактного телефона)</t>
  </si>
  <si>
    <t>(адрес электронной почты) (при наличии)</t>
  </si>
  <si>
    <t>Представитель поставщика (исполнителя)</t>
  </si>
  <si>
    <t>в случае участия в приемке</t>
  </si>
  <si>
    <t>Представитель заказчика</t>
  </si>
  <si>
    <t>Представитель организации, осуществляющей</t>
  </si>
  <si>
    <t>строительный контроль (технический надзор)</t>
  </si>
  <si>
    <t>1. Предмет договора</t>
  </si>
  <si>
    <t>ЗАКАЗЧИК</t>
  </si>
  <si>
    <t>ДОГОВОР ВОЗМЕЗДНОГО ОКАЗАНИЯ УСЛУГ № _______</t>
  </si>
  <si>
    <t xml:space="preserve">г. Улан-Удэ                                                                                 </t>
  </si>
  <si>
    <t>«___» __________________ 20____ г.</t>
  </si>
  <si>
    <t>ФИО исполнителя</t>
  </si>
  <si>
    <t>Выдан</t>
  </si>
  <si>
    <t>Серия</t>
  </si>
  <si>
    <t>Дата выдачи</t>
  </si>
  <si>
    <t>Услуги</t>
  </si>
  <si>
    <t>Срок оказания Услуг: с</t>
  </si>
  <si>
    <t>по:</t>
  </si>
  <si>
    <t>1.3.1. Исполнитель имеет право с письменного согласия Заказчика оказать Услуги досрочно.</t>
  </si>
  <si>
    <t>1.3.2. Услуги считаются оказанными после подписания Сторонами/представителями Сторон, полномочия которых оформлены в порядке, установленном законодательством Российской Федерации,  акта приемки оказанных услуг (Приложение № 1 к настоящему Договору) и акта приемки товаров, работ, услуг по форме ОКУД 0510452.</t>
  </si>
  <si>
    <t>2. Цена Договора и порядок расчетов</t>
  </si>
  <si>
    <t>2.2. Финансирование настоящего Договора производится из средств (от приносящей доход деятельности/средств на исполнение государственного задания на оказание государственных услуг/средств целевой субсидии (указать нужное)).</t>
  </si>
  <si>
    <t>3. Права и обязанности Сторон</t>
  </si>
  <si>
    <t>3.1. Исполнитель обязан:</t>
  </si>
  <si>
    <t>3.1.1. оказать Услуги надлежащего качества;</t>
  </si>
  <si>
    <t xml:space="preserve">3.1.2. оказать Услуги в полном объеме в срок, указанный в пункте 1.3 настоящего Договора;
</t>
  </si>
  <si>
    <t>3.1.3. оказать Услуги лично;</t>
  </si>
  <si>
    <t>3.1.4. безвозмездно в течение 5 (пяти) календарных дней исправить по требованию Заказчика все выявленные недостатки, если в процессе оказания Услуг Исполнитель допустил отступление от условий Договора,  ухудшившее их качество.</t>
  </si>
  <si>
    <t>3.2. Исполнитель вправе:</t>
  </si>
  <si>
    <t>3.2.1. получать от Заказчика разъяснения по всем вопросам, возникающим в ходе оказания Услуг, и любую дополнительную информацию, необходимую для выполнения своих обязательств по настоящему Договору.</t>
  </si>
  <si>
    <t xml:space="preserve">3.3.1. оплатить Услуги по цене, указанной в разделе 2 настоящего Договора. </t>
  </si>
  <si>
    <t>3.4. Заказчик имеет право:</t>
  </si>
  <si>
    <t xml:space="preserve">3.4.1. во  всякое  время  проверять ход и качество оказываемых Исполнителем Услуг, не вмешиваясь в его деятельность;     </t>
  </si>
  <si>
    <t>3.4.2. отказаться  от  исполнения  настоящего Договора  в  любое  время до подписания  акта приемки оказанных Услуг (Приложение № 1), уплатив  Исполнителю часть установленной цены Договора пропорционально части Услуг, оказанных до получения извещения об отказе Заказчика от исполнения настоящего Договора;</t>
  </si>
  <si>
    <t>3.4.3. при обнаружении недостатков оказываемых Услуг до подписания акта приемки оказанных услуг Заказчик в течение 3 (трех) рабочих дней направляет Исполнителю требование об устранении недостатков.</t>
  </si>
  <si>
    <t>4. Ответственность Сторон</t>
  </si>
  <si>
    <t>4.1. В случае просрочки исполнения и (или) ненадлежащего исполнения обязательств по Договору Исполнитель уплачивает пеню в размере 1/300 действующей на дату уплаты пени ключевой ставки Банка России от цены Договора, уменьшенной на сумму, пропорциональную объему обязательств, предусмотренных Договором и фактически исполненных Исполнителем за каждый день просрочки, начиная со дня, следующего после дня истечения установленного Договором срока исполнения обязательств.</t>
  </si>
  <si>
    <t>4.2. В случае просрочки  исполнения Заказчиком обязательств, предусмотренных Договором, Заказчик уплачивает пеню в размере 1/300 действующей на дату уплаты пени ключевой ставки Банка России от неуплаченной в срок суммы Договора за каждый день просрочки, начиная со дня, следующего после дня истечения установленного Договором срока исполнения обязательств, но не более 10 % от цены Договора.</t>
  </si>
  <si>
    <t>4.3. Уплата неустойки не освобождает Стороны от выполнения возложенных на них обязательств и устранения допущенных нарушений.</t>
  </si>
  <si>
    <t>5. Порядок разрешения споров</t>
  </si>
  <si>
    <t xml:space="preserve">5.1. Споры и разногласия, которые могут возникнуть при исполнении настоящего Договора, будут по возможности разрешаться путем переговоров между Сторонами.     </t>
  </si>
  <si>
    <t xml:space="preserve">5.2. В случае невозможности разрешения споров путем переговоров, спор разрешается Сторонами в судебном порядке. </t>
  </si>
  <si>
    <t>6. Заключительные положения</t>
  </si>
  <si>
    <t>6.1. Настоящий Договор вступает в силу с даты его подписания Сторонами и действует до исполнения Сторонами обязательств по Договору.</t>
  </si>
  <si>
    <t xml:space="preserve">6.2. Любые изменения и дополнения к настоящему Договору действительны лишь при условии, что они совершены в письменной форме и подписаны Сторонами/представителями Сторон. Приложения к настоящему Договору составляют его неотъемлемую часть.     </t>
  </si>
  <si>
    <t>6.3. Настоящий Договор составлен в 2 (двух) экземплярах на русском языке. Оба экземпляра идентичны и обладают равной юридической силой. У каждой из Сторон находится по одному экземпляру настоящего Договора.</t>
  </si>
  <si>
    <t>2.4. В соответствии со статьями 224, 226, 228 Налогового кодекса Российской Федерации Заказчик удерживает сумму налога на доходы физических лиц и перечисляет налог в бюджетную систему Российской Федерации.</t>
  </si>
  <si>
    <t>7. Адреса, банковские реквизиты и подписи Сторон</t>
  </si>
  <si>
    <t>ИСПОЛНИТЕЛЬ</t>
  </si>
  <si>
    <t>ФГБОУ ВО «БГУ»</t>
  </si>
  <si>
    <t>Юридический адрес:</t>
  </si>
  <si>
    <t xml:space="preserve">Республика Бурятия, 670000, </t>
  </si>
  <si>
    <t xml:space="preserve">г. Улан-Удэ, ул. Смолина, 24а </t>
  </si>
  <si>
    <t>ИНН 0323085259 КПП 032601001</t>
  </si>
  <si>
    <t xml:space="preserve">ОКПО 42760089 </t>
  </si>
  <si>
    <t>(ФГБОУ ВО БГУ л/с 20026Х19150)</t>
  </si>
  <si>
    <t>Тел.:  (3012) 297-170, факс: (3012) 297-140</t>
  </si>
  <si>
    <t>E-mail: univer@bsu.ru</t>
  </si>
  <si>
    <t xml:space="preserve">Паспорт </t>
  </si>
  <si>
    <t>Адрес</t>
  </si>
  <si>
    <t>г.Улан-Удэ</t>
  </si>
  <si>
    <t>СНИЛС</t>
  </si>
  <si>
    <t>Телефон</t>
  </si>
  <si>
    <t xml:space="preserve">Цена Договора </t>
  </si>
  <si>
    <t>Оплата за оказание услуг</t>
  </si>
  <si>
    <t>НДФЛ</t>
  </si>
  <si>
    <t>Страховые взносы</t>
  </si>
  <si>
    <t>Срок оплаты</t>
  </si>
  <si>
    <t xml:space="preserve">банковских дней с момента подписания </t>
  </si>
  <si>
    <t>Из них:</t>
  </si>
  <si>
    <t>"______"________________________20______г.</t>
  </si>
  <si>
    <t>Федеральное государственное бюджетное образовательное учреждение высшего образования "Бурятский государственный университет имени Доржи Банзарова"</t>
  </si>
  <si>
    <t>001X1915</t>
  </si>
  <si>
    <t>Министерство науки и высшего образования Российской Федерации</t>
  </si>
  <si>
    <t>075</t>
  </si>
  <si>
    <t>Федеральный бюджет</t>
  </si>
  <si>
    <t>00000001</t>
  </si>
  <si>
    <t>RUB</t>
  </si>
  <si>
    <t>643</t>
  </si>
  <si>
    <t>670000, Бурятия респ, г Улан-Удэ, ул Смолина, д. 24а</t>
  </si>
  <si>
    <t>Федеральное государственное бюджетное образовательное учреждение высшего образования "Бурятский государственный университет"</t>
  </si>
  <si>
    <t>0323085259</t>
  </si>
  <si>
    <t>032601001</t>
  </si>
  <si>
    <t>,670000,,,г.Улан-Удэ,,ул.Смолина; 24 а,,,</t>
  </si>
  <si>
    <t>Об утверждении состава Комиссии по приемке товаров, работ, услуг</t>
  </si>
  <si>
    <t>Договор</t>
  </si>
  <si>
    <t>Документ об отгрузке</t>
  </si>
  <si>
    <t>Акт</t>
  </si>
  <si>
    <t>б/н</t>
  </si>
  <si>
    <t>усл.</t>
  </si>
  <si>
    <t>без НДС</t>
  </si>
  <si>
    <t>-</t>
  </si>
  <si>
    <t>Председатель комиссии</t>
  </si>
  <si>
    <t>Члены комиссии:</t>
  </si>
  <si>
    <t xml:space="preserve">    </t>
  </si>
  <si>
    <t>ИНН 0323085259</t>
  </si>
  <si>
    <t>КПП 032601001</t>
  </si>
  <si>
    <t>Исполнитель:</t>
  </si>
  <si>
    <t>АКТ ПРИЕМКИ</t>
  </si>
  <si>
    <t>ОКАЗАННЫХ УСЛУГ</t>
  </si>
  <si>
    <t xml:space="preserve"> «___»___________ 20___ г.</t>
  </si>
  <si>
    <t>ФИОРуководитель</t>
  </si>
  <si>
    <t xml:space="preserve">     В соответствии с условиями Договора Исполнителем оказаны следующие услуги: учебные занятия в период с «___» _______________ 20___г. по «___» _______________ 20____г. с обучающимися по дисциплине (дисциплинам)/курсу (курсам) ______________________________________________</t>
  </si>
  <si>
    <t>в следующем объеме:</t>
  </si>
  <si>
    <t>Часы по расписанию</t>
  </si>
  <si>
    <t>Содержание учебных занятий</t>
  </si>
  <si>
    <t xml:space="preserve">Количество выполненных часов по видам занятий </t>
  </si>
  <si>
    <t>ЛК</t>
  </si>
  <si>
    <t>ПР/ЛБ</t>
  </si>
  <si>
    <t>КС</t>
  </si>
  <si>
    <t>Зач/Экз/ГЭК</t>
  </si>
  <si>
    <t>Итого: ________ час.</t>
  </si>
  <si>
    <t>Количество часов</t>
  </si>
  <si>
    <t>Оплата за час</t>
  </si>
  <si>
    <t>Сумма к оплате</t>
  </si>
  <si>
    <t xml:space="preserve">Проведенные занятия подтверждаем:                                </t>
  </si>
  <si>
    <t>Зав. кафедрой _______________________/___________________</t>
  </si>
  <si>
    <t>Начальник УМУ_____________________/___________________</t>
  </si>
  <si>
    <t xml:space="preserve">      «Заказчик» и «Исполнитель» не имеют претензий друг к другу по исполнению условий Договора.</t>
  </si>
  <si>
    <t xml:space="preserve">     Настоящий Акт составлен в 2-х экземплярах, по одному для каждой из Сторон Договора.</t>
  </si>
  <si>
    <t xml:space="preserve">«Заказчик»                                                        </t>
  </si>
  <si>
    <t xml:space="preserve">«Исполнитель» </t>
  </si>
  <si>
    <t xml:space="preserve">К оплате: </t>
  </si>
  <si>
    <t>Главный бухгалтер ___________________ /___________________</t>
  </si>
  <si>
    <t>ФИОкраткоРуководитель</t>
  </si>
  <si>
    <t>ФИОкраткоИсполнитель</t>
  </si>
  <si>
    <t>Приложение №1 к Договору № __________</t>
  </si>
  <si>
    <t xml:space="preserve">                                               от «___»___________ 20___ г.</t>
  </si>
  <si>
    <t>на основании</t>
  </si>
  <si>
    <t xml:space="preserve">               М.П.</t>
  </si>
  <si>
    <t xml:space="preserve">                М.П.</t>
  </si>
  <si>
    <t>3.3 Заказчик обязан:</t>
  </si>
  <si>
    <t xml:space="preserve">1.1. В соответствии с настоящим Договором Исполнитель обязуется оказать Заказчику  услуги, указанные в пункте 1.2 настоящего Договора, а Заказчик обязуется принять и оплатить эти услуги. </t>
  </si>
  <si>
    <t>Подразделение БГУ</t>
  </si>
  <si>
    <t>ФИО представителя БГУ</t>
  </si>
  <si>
    <t>Должность представителя БГУ</t>
  </si>
  <si>
    <t>Группа</t>
  </si>
  <si>
    <r>
      <rPr>
        <b/>
        <sz val="10"/>
        <color theme="1"/>
        <rFont val="Times New Roman"/>
        <family val="1"/>
        <charset val="204"/>
      </rPr>
      <t>Заказчик</t>
    </r>
    <r>
      <rPr>
        <sz val="10"/>
        <color theme="1"/>
        <rFont val="Times New Roman"/>
        <family val="1"/>
        <charset val="204"/>
      </rPr>
      <t>: ФГБОУ ВО "БГУ"</t>
    </r>
  </si>
  <si>
    <t>Должность руководителя в именительном падеже</t>
  </si>
  <si>
    <t>Должность руководителя в родительном падеже</t>
  </si>
  <si>
    <t>2.5. В соответствии с действующим законодательством Заказчик перечисляет страховые взносы на обязательное пенсионное страхование, на обязательное социальное страхование, на обязательное медицинское страхование, начисленные на сумму вознаграждения по настоящему Договору,в составе единого налогового платежа.</t>
  </si>
  <si>
    <t>ВНИМАНИЕ! В белых ячейках формулы!         Заполняйте только ячейки выделенные желтым,        ФИО руководителя в родительном падеже!</t>
  </si>
  <si>
    <t>После заполнения распечатайте страницы:            Договор, Акт и АКТ 0510452</t>
  </si>
  <si>
    <t>УФК по Приморскому краю</t>
  </si>
  <si>
    <t>Р/с 03214643000000012011</t>
  </si>
  <si>
    <t>в ОКЦ № 1 ДГУ Банка РОССИИ</t>
  </si>
  <si>
    <t>// УФК по Приморскому краю, г. Владивосток</t>
  </si>
  <si>
    <t>БИК 010507002</t>
  </si>
  <si>
    <t>ЕКС 40102810545370000012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</si>
</sst>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Continuous" vertical="top"/>
    </xf>
    <xf numFmtId="0" fontId="4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2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6" xfId="0" applyFont="1" applyBorder="1" applyAlignment="1">
      <alignment horizontal="right" wrapText="1"/>
    </xf>
    <xf numFmtId="0" fontId="1" fillId="0" borderId="37" xfId="0" applyFont="1" applyBorder="1" applyAlignment="1">
      <alignment horizontal="right" wrapText="1"/>
    </xf>
    <xf numFmtId="0" fontId="1" fillId="0" borderId="38" xfId="0" applyFont="1" applyBorder="1" applyAlignment="1">
      <alignment horizontal="right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2" xfId="0" applyFont="1" applyBorder="1" applyAlignment="1">
      <alignment horizontal="right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9" xfId="0" applyFont="1" applyBorder="1" applyAlignment="1"/>
    <xf numFmtId="0" fontId="1" fillId="0" borderId="0" xfId="0" applyFont="1" applyBorder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3" xfId="0" applyFont="1" applyBorder="1"/>
    <xf numFmtId="0" fontId="7" fillId="2" borderId="54" xfId="0" applyFont="1" applyFill="1" applyBorder="1"/>
    <xf numFmtId="0" fontId="7" fillId="0" borderId="59" xfId="0" applyFont="1" applyBorder="1"/>
    <xf numFmtId="0" fontId="7" fillId="3" borderId="60" xfId="0" applyFont="1" applyFill="1" applyBorder="1"/>
    <xf numFmtId="0" fontId="7" fillId="0" borderId="55" xfId="0" applyFont="1" applyBorder="1"/>
    <xf numFmtId="0" fontId="7" fillId="2" borderId="56" xfId="0" applyFont="1" applyFill="1" applyBorder="1" applyAlignment="1">
      <alignment wrapText="1"/>
    </xf>
    <xf numFmtId="0" fontId="7" fillId="0" borderId="57" xfId="0" applyFont="1" applyBorder="1"/>
    <xf numFmtId="0" fontId="7" fillId="2" borderId="58" xfId="0" applyFont="1" applyFill="1" applyBorder="1" applyAlignment="1">
      <alignment wrapText="1"/>
    </xf>
    <xf numFmtId="0" fontId="7" fillId="0" borderId="44" xfId="0" applyFont="1" applyBorder="1"/>
    <xf numFmtId="0" fontId="7" fillId="0" borderId="45" xfId="0" applyFont="1" applyFill="1" applyBorder="1" applyAlignment="1">
      <alignment wrapText="1"/>
    </xf>
    <xf numFmtId="0" fontId="7" fillId="2" borderId="56" xfId="0" applyFont="1" applyFill="1" applyBorder="1"/>
    <xf numFmtId="14" fontId="7" fillId="2" borderId="56" xfId="0" applyNumberFormat="1" applyFont="1" applyFill="1" applyBorder="1"/>
    <xf numFmtId="0" fontId="7" fillId="2" borderId="58" xfId="0" applyFont="1" applyFill="1" applyBorder="1"/>
    <xf numFmtId="0" fontId="7" fillId="0" borderId="42" xfId="0" applyFont="1" applyBorder="1"/>
    <xf numFmtId="0" fontId="7" fillId="2" borderId="43" xfId="0" applyFont="1" applyFill="1" applyBorder="1"/>
    <xf numFmtId="14" fontId="7" fillId="2" borderId="45" xfId="0" applyNumberFormat="1" applyFont="1" applyFill="1" applyBorder="1"/>
    <xf numFmtId="0" fontId="7" fillId="0" borderId="46" xfId="0" applyFont="1" applyBorder="1"/>
    <xf numFmtId="14" fontId="7" fillId="2" borderId="47" xfId="0" applyNumberFormat="1" applyFont="1" applyFill="1" applyBorder="1"/>
    <xf numFmtId="14" fontId="7" fillId="0" borderId="0" xfId="0" applyNumberFormat="1" applyFont="1" applyFill="1"/>
    <xf numFmtId="2" fontId="7" fillId="0" borderId="48" xfId="0" applyNumberFormat="1" applyFont="1" applyBorder="1"/>
    <xf numFmtId="0" fontId="7" fillId="0" borderId="48" xfId="0" applyFont="1" applyBorder="1"/>
    <xf numFmtId="0" fontId="7" fillId="0" borderId="43" xfId="0" applyFont="1" applyBorder="1"/>
    <xf numFmtId="2" fontId="7" fillId="2" borderId="0" xfId="0" applyNumberFormat="1" applyFont="1" applyFill="1" applyBorder="1"/>
    <xf numFmtId="0" fontId="7" fillId="0" borderId="0" xfId="0" applyFont="1" applyBorder="1"/>
    <xf numFmtId="0" fontId="7" fillId="0" borderId="45" xfId="0" applyFont="1" applyBorder="1"/>
    <xf numFmtId="2" fontId="7" fillId="0" borderId="0" xfId="0" applyNumberFormat="1" applyFont="1" applyBorder="1"/>
    <xf numFmtId="2" fontId="7" fillId="0" borderId="49" xfId="0" applyNumberFormat="1" applyFont="1" applyBorder="1"/>
    <xf numFmtId="0" fontId="7" fillId="0" borderId="49" xfId="0" applyFont="1" applyBorder="1"/>
    <xf numFmtId="0" fontId="7" fillId="0" borderId="47" xfId="0" applyFont="1" applyBorder="1"/>
    <xf numFmtId="2" fontId="7" fillId="0" borderId="0" xfId="0" applyNumberFormat="1" applyFont="1"/>
    <xf numFmtId="0" fontId="7" fillId="0" borderId="50" xfId="0" applyFont="1" applyBorder="1"/>
    <xf numFmtId="0" fontId="7" fillId="2" borderId="51" xfId="0" applyFont="1" applyFill="1" applyBorder="1"/>
    <xf numFmtId="0" fontId="7" fillId="0" borderId="51" xfId="0" applyFont="1" applyBorder="1"/>
    <xf numFmtId="0" fontId="7" fillId="0" borderId="52" xfId="0" applyFont="1" applyBorder="1"/>
    <xf numFmtId="0" fontId="7" fillId="0" borderId="51" xfId="0" applyFont="1" applyFill="1" applyBorder="1" applyAlignment="1"/>
    <xf numFmtId="0" fontId="1" fillId="3" borderId="16" xfId="0" applyFont="1" applyFill="1" applyBorder="1" applyAlignment="1">
      <alignment horizontal="center" vertical="top" wrapText="1"/>
    </xf>
    <xf numFmtId="0" fontId="7" fillId="0" borderId="56" xfId="0" applyFont="1" applyFill="1" applyBorder="1"/>
    <xf numFmtId="0" fontId="1" fillId="3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69" xfId="0" applyFont="1" applyBorder="1" applyAlignment="1" applyProtection="1">
      <alignment horizontal="lef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Protection="1">
      <protection locked="0"/>
    </xf>
    <xf numFmtId="0" fontId="6" fillId="3" borderId="16" xfId="0" applyFont="1" applyFill="1" applyBorder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40" xfId="0" applyFont="1" applyBorder="1" applyAlignment="1">
      <alignment vertical="top" wrapText="1"/>
    </xf>
    <xf numFmtId="0" fontId="9" fillId="0" borderId="40" xfId="0" applyFont="1" applyBorder="1"/>
    <xf numFmtId="0" fontId="9" fillId="0" borderId="4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49" fontId="7" fillId="2" borderId="56" xfId="0" applyNumberFormat="1" applyFont="1" applyFill="1" applyBorder="1" applyAlignment="1">
      <alignment horizontal="right"/>
    </xf>
    <xf numFmtId="0" fontId="7" fillId="3" borderId="56" xfId="0" applyFont="1" applyFill="1" applyBorder="1"/>
    <xf numFmtId="0" fontId="7" fillId="0" borderId="57" xfId="0" applyFont="1" applyBorder="1" applyAlignment="1">
      <alignment wrapText="1"/>
    </xf>
    <xf numFmtId="0" fontId="7" fillId="0" borderId="55" xfId="0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NumberFormat="1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11" fillId="0" borderId="0" xfId="0" applyFont="1" applyAlignment="1" applyProtection="1">
      <alignment horizontal="justify" vertical="top"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66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25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67" xfId="0" applyFont="1" applyBorder="1" applyAlignment="1" applyProtection="1">
      <alignment horizontal="left" vertical="top" wrapText="1"/>
      <protection locked="0"/>
    </xf>
    <xf numFmtId="0" fontId="6" fillId="0" borderId="68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11" fillId="0" borderId="61" xfId="0" applyFont="1" applyBorder="1" applyAlignment="1" applyProtection="1">
      <alignment horizontal="center" vertical="top" wrapText="1"/>
      <protection locked="0"/>
    </xf>
    <xf numFmtId="0" fontId="11" fillId="0" borderId="62" xfId="0" applyFont="1" applyBorder="1" applyAlignment="1" applyProtection="1">
      <alignment horizontal="center" vertical="top" wrapText="1"/>
      <protection locked="0"/>
    </xf>
    <xf numFmtId="0" fontId="11" fillId="0" borderId="63" xfId="0" applyFont="1" applyBorder="1" applyAlignment="1" applyProtection="1">
      <alignment horizontal="center" vertical="top" wrapText="1"/>
      <protection locked="0"/>
    </xf>
    <xf numFmtId="0" fontId="11" fillId="0" borderId="64" xfId="0" applyFont="1" applyBorder="1" applyAlignment="1" applyProtection="1">
      <alignment horizontal="center" vertical="top" wrapText="1"/>
      <protection locked="0"/>
    </xf>
    <xf numFmtId="0" fontId="11" fillId="0" borderId="65" xfId="0" applyFont="1" applyBorder="1" applyAlignment="1" applyProtection="1">
      <alignment horizontal="center" vertical="top" wrapText="1"/>
      <protection locked="0"/>
    </xf>
    <xf numFmtId="0" fontId="6" fillId="0" borderId="68" xfId="0" applyFont="1" applyBorder="1" applyAlignment="1" applyProtection="1">
      <alignment horizontal="left" wrapText="1" indent="3"/>
      <protection locked="0"/>
    </xf>
    <xf numFmtId="0" fontId="6" fillId="0" borderId="0" xfId="0" applyFont="1" applyBorder="1" applyAlignment="1" applyProtection="1">
      <alignment horizontal="left" wrapText="1" indent="3"/>
      <protection locked="0"/>
    </xf>
    <xf numFmtId="0" fontId="6" fillId="0" borderId="22" xfId="0" applyFont="1" applyBorder="1" applyAlignment="1" applyProtection="1">
      <alignment horizontal="left" wrapText="1" indent="3"/>
      <protection locked="0"/>
    </xf>
    <xf numFmtId="0" fontId="6" fillId="0" borderId="21" xfId="0" applyFont="1" applyBorder="1" applyAlignment="1" applyProtection="1">
      <alignment horizontal="left" wrapText="1" indent="3"/>
      <protection locked="0"/>
    </xf>
    <xf numFmtId="0" fontId="6" fillId="0" borderId="69" xfId="0" applyFont="1" applyBorder="1" applyAlignment="1" applyProtection="1">
      <alignment horizontal="left" wrapText="1" indent="3"/>
      <protection locked="0"/>
    </xf>
    <xf numFmtId="0" fontId="6" fillId="0" borderId="6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69" xfId="0" applyFont="1" applyBorder="1" applyAlignment="1" applyProtection="1">
      <alignment horizontal="left" vertical="top" wrapText="1"/>
      <protection locked="0"/>
    </xf>
    <xf numFmtId="0" fontId="10" fillId="0" borderId="70" xfId="0" applyFont="1" applyBorder="1" applyAlignment="1" applyProtection="1">
      <alignment horizontal="left" vertical="top" wrapText="1"/>
      <protection locked="0"/>
    </xf>
    <xf numFmtId="0" fontId="10" fillId="0" borderId="7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justify" vertical="top" wrapText="1"/>
    </xf>
    <xf numFmtId="0" fontId="6" fillId="0" borderId="0" xfId="0" applyFont="1" applyAlignment="1" applyProtection="1">
      <alignment vertical="top" wrapText="1"/>
      <protection locked="0"/>
    </xf>
    <xf numFmtId="0" fontId="6" fillId="0" borderId="21" xfId="0" applyFont="1" applyBorder="1" applyAlignment="1" applyProtection="1">
      <alignment horizontal="justify" vertical="top" wrapText="1"/>
      <protection locked="0"/>
    </xf>
    <xf numFmtId="0" fontId="6" fillId="0" borderId="69" xfId="0" applyFont="1" applyBorder="1" applyAlignment="1" applyProtection="1">
      <alignment horizontal="justify" vertical="top" wrapText="1"/>
      <protection locked="0"/>
    </xf>
    <xf numFmtId="0" fontId="10" fillId="0" borderId="39" xfId="0" applyFont="1" applyBorder="1" applyAlignment="1" applyProtection="1">
      <alignment horizontal="left" vertical="top" wrapText="1"/>
      <protection locked="0"/>
    </xf>
    <xf numFmtId="0" fontId="14" fillId="0" borderId="41" xfId="0" applyFont="1" applyBorder="1" applyAlignment="1">
      <alignment horizontal="right" vertical="top"/>
    </xf>
    <xf numFmtId="0" fontId="9" fillId="0" borderId="41" xfId="0" applyFont="1" applyBorder="1" applyAlignment="1">
      <alignment horizontal="right" vertical="top"/>
    </xf>
    <xf numFmtId="0" fontId="9" fillId="0" borderId="4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3" borderId="39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1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5" fillId="3" borderId="10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B28" sqref="B28"/>
    </sheetView>
  </sheetViews>
  <sheetFormatPr defaultColWidth="9.140625" defaultRowHeight="15"/>
  <cols>
    <col min="1" max="1" width="30.85546875" style="64" customWidth="1"/>
    <col min="2" max="2" width="45.7109375" style="64" customWidth="1"/>
    <col min="3" max="3" width="14.7109375" style="64" customWidth="1"/>
    <col min="4" max="4" width="11.28515625" style="64" customWidth="1"/>
    <col min="5" max="7" width="9.140625" style="64"/>
    <col min="8" max="8" width="8.42578125" style="64" customWidth="1"/>
    <col min="9" max="16384" width="9.140625" style="64"/>
  </cols>
  <sheetData>
    <row r="1" spans="1:7" ht="65.25" customHeight="1">
      <c r="A1" s="141" t="s">
        <v>312</v>
      </c>
      <c r="B1" s="141"/>
      <c r="C1" s="138"/>
      <c r="D1" s="138"/>
      <c r="E1" s="138"/>
      <c r="F1" s="138"/>
      <c r="G1" s="138"/>
    </row>
    <row r="2" spans="1:7" ht="15.75" thickBot="1"/>
    <row r="3" spans="1:7">
      <c r="A3" s="66" t="s">
        <v>272</v>
      </c>
      <c r="B3" s="67"/>
      <c r="C3" s="139"/>
      <c r="D3" s="140"/>
      <c r="E3" s="140"/>
      <c r="F3" s="140"/>
      <c r="G3" s="140"/>
    </row>
    <row r="4" spans="1:7">
      <c r="A4" s="70" t="s">
        <v>295</v>
      </c>
      <c r="B4" s="135" t="e">
        <f>IF(RIGHT((LEFT(Руководитель,SEARCH(" ",Руководитель)-1)),2)="ва",LEFT(Руководитель,SEARCH(" ",Руководитель)-2),LEFT(Руководитель,SEARCH(" ",Руководитель)-3)&amp;"а")&amp;" "&amp;MID(Руководитель,SEARCH(" ",Руководитель)+1,1)&amp;"."&amp;IFERROR(MID(Руководитель,SEARCH(" ",Руководитель,SEARCH(" ",Руководитель)+1)+1,1)&amp;".",)</f>
        <v>#VALUE!</v>
      </c>
      <c r="C4"/>
      <c r="D4" s="65"/>
      <c r="E4" s="65"/>
      <c r="F4" s="65"/>
      <c r="G4" s="65"/>
    </row>
    <row r="5" spans="1:7">
      <c r="A5" s="70" t="s">
        <v>299</v>
      </c>
      <c r="B5" s="71"/>
      <c r="C5"/>
    </row>
    <row r="6" spans="1:7" ht="30">
      <c r="A6" s="137" t="s">
        <v>310</v>
      </c>
      <c r="B6" s="71"/>
    </row>
    <row r="7" spans="1:7" ht="30.75" thickBot="1">
      <c r="A7" s="136" t="s">
        <v>309</v>
      </c>
      <c r="B7" s="73"/>
    </row>
    <row r="8" spans="1:7" ht="15.75" thickBot="1">
      <c r="A8" s="74"/>
      <c r="B8" s="75"/>
    </row>
    <row r="9" spans="1:7">
      <c r="A9" s="66" t="s">
        <v>182</v>
      </c>
      <c r="B9" s="67"/>
    </row>
    <row r="10" spans="1:7">
      <c r="A10" s="68" t="s">
        <v>296</v>
      </c>
      <c r="B10" s="69" t="e">
        <f>LEFT(ФИОисполнителя,SEARCH(" ",ФИОисполнителя)+1)&amp;"."&amp;MID(ФИОисполнителя,SEARCH(" ",ФИОисполнителя,SEARCH(" ",ФИОисполнителя)+1)+1,1)&amp;"."</f>
        <v>#VALUE!</v>
      </c>
    </row>
    <row r="11" spans="1:7">
      <c r="A11" s="70" t="s">
        <v>229</v>
      </c>
      <c r="B11" s="102"/>
    </row>
    <row r="12" spans="1:7">
      <c r="A12" s="70" t="s">
        <v>184</v>
      </c>
      <c r="B12" s="134"/>
    </row>
    <row r="13" spans="1:7">
      <c r="A13" s="70" t="s">
        <v>10</v>
      </c>
      <c r="B13" s="134"/>
    </row>
    <row r="14" spans="1:7">
      <c r="A14" s="70" t="s">
        <v>183</v>
      </c>
      <c r="B14" s="76"/>
    </row>
    <row r="15" spans="1:7">
      <c r="A15" s="70" t="s">
        <v>185</v>
      </c>
      <c r="B15" s="77"/>
    </row>
    <row r="16" spans="1:7">
      <c r="A16" s="70" t="s">
        <v>230</v>
      </c>
      <c r="B16" s="76"/>
    </row>
    <row r="17" spans="1:7">
      <c r="A17" s="70" t="s">
        <v>31</v>
      </c>
      <c r="B17" s="134"/>
    </row>
    <row r="18" spans="1:7">
      <c r="A18" s="70" t="s">
        <v>232</v>
      </c>
      <c r="B18" s="134"/>
    </row>
    <row r="19" spans="1:7" ht="15.75" thickBot="1">
      <c r="A19" s="72" t="s">
        <v>233</v>
      </c>
      <c r="B19" s="78"/>
    </row>
    <row r="20" spans="1:7" ht="15.75" thickBot="1"/>
    <row r="21" spans="1:7">
      <c r="A21" s="79" t="s">
        <v>186</v>
      </c>
      <c r="B21" s="80"/>
    </row>
    <row r="22" spans="1:7">
      <c r="A22" s="74" t="s">
        <v>187</v>
      </c>
      <c r="B22" s="81"/>
    </row>
    <row r="23" spans="1:7" ht="15.75" thickBot="1">
      <c r="A23" s="82" t="s">
        <v>188</v>
      </c>
      <c r="B23" s="83"/>
      <c r="D23" s="84"/>
    </row>
    <row r="24" spans="1:7" ht="15.75" thickBot="1"/>
    <row r="25" spans="1:7">
      <c r="A25" s="79" t="s">
        <v>234</v>
      </c>
      <c r="B25" s="85">
        <f>Оплата+взносы</f>
        <v>0</v>
      </c>
      <c r="C25" s="86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ЦенаДоговора,0))&gt;6,ROMAN(MID(ROUNDDOWN(ЦенаДоговора,0),1,LEN(ROUNDDOWN(ЦенаДоговора,0))-6)+0)&amp;" миллионов "&amp;ROMAN(MID(ROUNDDOWN(ЦенаДоговора,0),LEN(ROUNDDOWN(ЦенаДоговора,0))-5,3)+0)&amp;" тысяч "&amp;ROMAN(MID(ROUNDDOWN(ЦенаДоговора,0),LEN(ROUNDDOWN(ЦенаДоговора,0))-2,3)+0)&amp;" рублей",IF(LEN(ROUNDDOWN(ЦенаДоговора,0))&gt;3,ROMAN(MID(ROUNDDOWN(ЦенаДоговора,0),1,LEN(ROUNDDOWN(ЦенаДоговора,0))-3)+0)&amp;" тысяч "&amp;ROMAN(MID(ROUNDDOWN(ЦенаДоговора,0),LEN(ROUNDDOWN(ЦенаДоговора,0))-2,3)+0)&amp;" рублей",ROMAN(ROUNDDOWN(ЦенаДоговора,0))&amp;"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"&amp;SUBSTITUTE(SUBSTITUTE(SUBSTITUTE(SUBSTITUTE(SUBSTITUTE(SUBSTITUTE(SUBSTITUTE(SUBSTITUTE(RIGHT(ROUND(ЦенаДоговора*100,0),2)&amp;"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5" s="86"/>
      <c r="E25" s="86"/>
      <c r="F25" s="87"/>
    </row>
    <row r="26" spans="1:7">
      <c r="A26" s="74" t="s">
        <v>235</v>
      </c>
      <c r="B26" s="88">
        <v>0</v>
      </c>
      <c r="C26" s="89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Оплата,0))&gt;6,ROMAN(MID(ROUNDDOWN(Оплата,0),1,LEN(ROUNDDOWN(Оплата,0))-6)+0)&amp;" миллионов "&amp;ROMAN(MID(ROUNDDOWN(Оплата,0),LEN(ROUNDDOWN(Оплата,0))-5,3)+0)&amp;" тысяч "&amp;ROMAN(MID(ROUNDDOWN(Оплата,0),LEN(ROUNDDOWN(Оплата,0))-2,3)+0)&amp;" рублей",IF(LEN(ROUNDDOWN(Оплата,0))&gt;3,ROMAN(MID(ROUNDDOWN(Оплата,0),1,LEN(ROUNDDOWN(Оплата,0))-3)+0)&amp;" тысяч "&amp;ROMAN(MID(ROUNDDOWN(Оплата,0),LEN(ROUNDDOWN(Оплата,0))-2,3)+0)&amp;" рублей",ROMAN(ROUNDDOWN(Оплата,0))&amp;"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"&amp;SUBSTITUTE(SUBSTITUTE(SUBSTITUTE(SUBSTITUTE(SUBSTITUTE(SUBSTITUTE(SUBSTITUTE(SUBSTITUTE(RIGHT(ROUND(Оплата*100,0),2)&amp;"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6" s="89"/>
      <c r="E26" s="89"/>
      <c r="F26" s="90"/>
    </row>
    <row r="27" spans="1:7">
      <c r="A27" s="74" t="s">
        <v>236</v>
      </c>
      <c r="B27" s="91">
        <f>ROUNDUP(Оплата*0.13,0)</f>
        <v>0</v>
      </c>
      <c r="C27" s="89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ндфл,0))&gt;6,ROMAN(MID(ROUNDDOWN(ндфл,0),1,LEN(ROUNDDOWN(ндфл,0))-6)+0)&amp;" миллионов "&amp;ROMAN(MID(ROUNDDOWN(ндфл,0),LEN(ROUNDDOWN(ндфл,0))-5,3)+0)&amp;" тысяч "&amp;ROMAN(MID(ROUNDDOWN(ндфл,0),LEN(ROUNDDOWN(ндфл,0))-2,3)+0)&amp;" рублей",IF(LEN(ROUNDDOWN(ндфл,0))&gt;3,ROMAN(MID(ROUNDDOWN(ндфл,0),1,LEN(ROUNDDOWN(ндфл,0))-3)+0)&amp;" тысяч "&amp;ROMAN(MID(ROUNDDOWN(ндфл,0),LEN(ROUNDDOWN(ндфл,0))-2,3)+0)&amp;" рублей",ROMAN(ROUNDDOWN(ндфл,0))&amp;"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"&amp;SUBSTITUTE(SUBSTITUTE(SUBSTITUTE(SUBSTITUTE(SUBSTITUTE(SUBSTITUTE(SUBSTITUTE(SUBSTITUTE(RIGHT(ROUND(ндфл*100,0),2)&amp;"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7" s="89"/>
      <c r="E27" s="89"/>
      <c r="F27" s="90"/>
    </row>
    <row r="28" spans="1:7" ht="15.75" thickBot="1">
      <c r="A28" s="82" t="s">
        <v>237</v>
      </c>
      <c r="B28" s="92">
        <f>ROUND(Оплата*0.302,2)</f>
        <v>0</v>
      </c>
      <c r="C28" s="93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взносы,0))&gt;6,ROMAN(MID(ROUNDDOWN(взносы,0),1,LEN(ROUNDDOWN(взносы,0))-6)+0)&amp;" миллионов "&amp;ROMAN(MID(ROUNDDOWN(взносы,0),LEN(ROUNDDOWN(взносы,0))-5,3)+0)&amp;" тысяч "&amp;ROMAN(MID(ROUNDDOWN(взносы,0),LEN(ROUNDDOWN(взносы,0))-2,3)+0)&amp;" рублей",IF(LEN(ROUNDDOWN(взносы,0))&gt;3,ROMAN(MID(ROUNDDOWN(взносы,0),1,LEN(ROUNDDOWN(взносы,0))-3)+0)&amp;" тысяч "&amp;ROMAN(MID(ROUNDDOWN(взносы,0),LEN(ROUNDDOWN(взносы,0))-2,3)+0)&amp;" рублей",ROMAN(ROUNDDOWN(взносы,0))&amp;"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"&amp;SUBSTITUTE(SUBSTITUTE(SUBSTITUTE(SUBSTITUTE(SUBSTITUTE(SUBSTITUTE(SUBSTITUTE(SUBSTITUTE(RIGHT(ROUND(взносы*100,0),2)&amp;"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8" s="93"/>
      <c r="E28" s="93"/>
      <c r="F28" s="94"/>
    </row>
    <row r="29" spans="1:7" ht="15.75" thickBot="1">
      <c r="C29" s="95"/>
    </row>
    <row r="30" spans="1:7" ht="15.75" thickBot="1">
      <c r="A30" s="96" t="s">
        <v>238</v>
      </c>
      <c r="B30" s="97">
        <v>30</v>
      </c>
      <c r="C30" s="100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INT(СрокОплаты))&gt;6,ROMAN(MID(INT(СрокОплаты),1,LEN(INT(СрокОплаты))-6)+0)&amp;" миллионов "&amp;ROMAN(MID(INT(СрокОплаты),LEN(INT(СрокОплаты))-5,3)+0)&amp;" тысяч "&amp;ROMAN(MID(INT(СрокОплаты),LEN(INT(СрокОплаты))-2,3)+0),IF(LEN(INT(СрокОплаты))&gt;3,ROMAN(MID(INT(СрокОплаты),1,LEN(INT(СрокОплаты))-3)+0)&amp;" тысяч "&amp;ROMAN(MID(INT(СрокОплаты),LEN(INT(СрокОплаты))-2,3)+0),ROMAN(INT(СрокОплаты)))),"DCCC","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миллиона")),"миллион тысяч","миллион"),"миллиона тысяч","миллиона"),"миллионов тысяч","миллионов")</f>
        <v>тридцать</v>
      </c>
      <c r="D30" s="98" t="s">
        <v>239</v>
      </c>
      <c r="E30" s="98"/>
      <c r="F30" s="98"/>
      <c r="G30" s="99"/>
    </row>
    <row r="31" spans="1:7" ht="15.75" thickBot="1"/>
    <row r="32" spans="1:7">
      <c r="A32" s="66" t="s">
        <v>304</v>
      </c>
      <c r="B32" s="67"/>
    </row>
    <row r="33" spans="1:2">
      <c r="A33" s="70" t="s">
        <v>305</v>
      </c>
      <c r="B33" s="76"/>
    </row>
    <row r="34" spans="1:2" ht="15.75" thickBot="1">
      <c r="A34" s="72" t="s">
        <v>306</v>
      </c>
      <c r="B34" s="78"/>
    </row>
    <row r="36" spans="1:2">
      <c r="A36" s="142" t="s">
        <v>313</v>
      </c>
      <c r="B36" s="143"/>
    </row>
    <row r="37" spans="1:2" ht="31.5" customHeight="1">
      <c r="A37" s="143"/>
      <c r="B37" s="143"/>
    </row>
  </sheetData>
  <mergeCells count="3">
    <mergeCell ref="C3:G3"/>
    <mergeCell ref="A1:B1"/>
    <mergeCell ref="A36:B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5"/>
  <sheetViews>
    <sheetView showWhiteSpace="0" view="pageLayout" topLeftCell="A40" zoomScaleSheetLayoutView="100" workbookViewId="0">
      <selection activeCell="A59" sqref="A59:C59"/>
    </sheetView>
  </sheetViews>
  <sheetFormatPr defaultColWidth="8.140625" defaultRowHeight="12.75"/>
  <cols>
    <col min="1" max="1" width="3.7109375" style="113" customWidth="1"/>
    <col min="2" max="2" width="4.140625" style="113" bestFit="1" customWidth="1"/>
    <col min="3" max="3" width="35" style="113" customWidth="1"/>
    <col min="4" max="4" width="30.85546875" style="113" customWidth="1"/>
    <col min="5" max="5" width="14" style="113" customWidth="1"/>
    <col min="6" max="16384" width="8.140625" style="117"/>
  </cols>
  <sheetData>
    <row r="1" spans="1:5" s="113" customFormat="1" ht="21.75" customHeight="1">
      <c r="A1" s="144" t="s">
        <v>179</v>
      </c>
      <c r="B1" s="144"/>
      <c r="C1" s="144"/>
      <c r="D1" s="144"/>
      <c r="E1" s="144"/>
    </row>
    <row r="2" spans="1:5" s="113" customFormat="1">
      <c r="A2" s="145" t="s">
        <v>180</v>
      </c>
      <c r="B2" s="145"/>
      <c r="C2" s="145"/>
      <c r="D2" s="147" t="s">
        <v>181</v>
      </c>
      <c r="E2" s="147"/>
    </row>
    <row r="3" spans="1:5" ht="9" customHeight="1"/>
    <row r="4" spans="1:5" s="113" customFormat="1" ht="90" customHeight="1">
      <c r="A4" s="146" t="str">
        <f>" 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"&amp;Руководитель&amp;", "&amp;ДолжностьРуководителя&amp;", "&amp;"действующего на основании " &amp;Приказ&amp;", с одной стороны, и "&amp;ФИОисполнителя&amp;" (паспорт серии "&amp;Серия&amp;" № "&amp;Номер&amp;", выдан "&amp;Выдан&amp;" дата выдачи "&amp;TEXT(ДатаВыдачи,"ДД.ММ.ГГГГ")&amp;"г., именуемый (-ая) в дальнейшем «Исполнитель», с другой стороны, совместно именуемые «Стороны», заключили настоящий договор о нижеследующем (далее – Договор):"</f>
        <v xml:space="preserve"> 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, , действующего на основании , с одной стороны, и  (паспорт серии  № , выдан  дата выдачи 00.01.1900г., именуемый (-ая) в дальнейшем «Исполнитель», с другой стороны, совместно именуемые «Стороны», заключили настоящий договор о нижеследующем (далее – Договор):</v>
      </c>
      <c r="B4" s="146"/>
      <c r="C4" s="146"/>
      <c r="D4" s="146"/>
      <c r="E4" s="146"/>
    </row>
    <row r="5" spans="1:5" s="113" customFormat="1" ht="15.75" customHeight="1">
      <c r="A5" s="144" t="s">
        <v>177</v>
      </c>
      <c r="B5" s="144"/>
      <c r="C5" s="144"/>
      <c r="D5" s="144"/>
      <c r="E5" s="144"/>
    </row>
    <row r="6" spans="1:5" s="113" customFormat="1" ht="33" customHeight="1">
      <c r="A6" s="148" t="s">
        <v>303</v>
      </c>
      <c r="B6" s="148"/>
      <c r="C6" s="148"/>
      <c r="D6" s="148"/>
      <c r="E6" s="148"/>
    </row>
    <row r="7" spans="1:5" s="113" customFormat="1" ht="34.5" customHeight="1">
      <c r="A7" s="150" t="str">
        <f>"1.2. Исполнитель обязуется оказать следующие услуги: "&amp;Услуги&amp;" (далее – Услуги)."</f>
        <v>1.2. Исполнитель обязуется оказать следующие услуги:  (далее – Услуги).</v>
      </c>
      <c r="B7" s="179"/>
      <c r="C7" s="179"/>
      <c r="D7" s="179"/>
      <c r="E7" s="179"/>
    </row>
    <row r="8" spans="1:5" s="113" customFormat="1" ht="14.25" customHeight="1">
      <c r="A8" s="148" t="str">
        <f>"1.3. Срок оказания Услуг: с "&amp;TEXT(СрокС,"ДД.ММ.ГГГГ")&amp;"г. по "&amp;TEXT(СрокПо,"ДД.ММ.ГГГГ")&amp;"г."</f>
        <v>1.3. Срок оказания Услуг: с 00.01.1900г. по 00.01.1900г.</v>
      </c>
      <c r="B8" s="148"/>
      <c r="C8" s="148"/>
      <c r="D8" s="148"/>
      <c r="E8" s="148"/>
    </row>
    <row r="9" spans="1:5" s="113" customFormat="1">
      <c r="A9" s="148" t="s">
        <v>189</v>
      </c>
      <c r="B9" s="148"/>
      <c r="C9" s="148"/>
      <c r="D9" s="148"/>
      <c r="E9" s="148"/>
    </row>
    <row r="10" spans="1:5" s="113" customFormat="1" ht="54" customHeight="1">
      <c r="A10" s="150" t="s">
        <v>190</v>
      </c>
      <c r="B10" s="150"/>
      <c r="C10" s="150"/>
      <c r="D10" s="150"/>
      <c r="E10" s="150"/>
    </row>
    <row r="11" spans="1:5" s="113" customFormat="1" ht="16.5" customHeight="1">
      <c r="A11" s="152" t="s">
        <v>191</v>
      </c>
      <c r="B11" s="152"/>
      <c r="C11" s="152"/>
      <c r="D11" s="152"/>
      <c r="E11" s="152"/>
    </row>
    <row r="12" spans="1:5" s="113" customFormat="1" ht="26.25" customHeight="1">
      <c r="A12" s="150" t="str">
        <f>"2.1. Цена Договора составляет:"&amp;TEXT(ЦенаДоговора,"  ##0,00")&amp;" ("&amp;ЦенаДоговораПрописью&amp;")"</f>
        <v>2.1. Цена Договора составляет: 0,00 (рублей 0 копеек)</v>
      </c>
      <c r="B12" s="150"/>
      <c r="C12" s="150"/>
      <c r="D12" s="150"/>
      <c r="E12" s="150"/>
    </row>
    <row r="13" spans="1:5" s="113" customFormat="1" ht="12.75" customHeight="1">
      <c r="A13" s="150" t="s">
        <v>240</v>
      </c>
      <c r="B13" s="150"/>
      <c r="C13" s="150"/>
      <c r="D13" s="150"/>
      <c r="E13" s="150"/>
    </row>
    <row r="14" spans="1:5" s="113" customFormat="1" ht="27.75" customHeight="1">
      <c r="A14" s="150" t="str">
        <f>"оплата за оказание услуг "&amp;TEXT(Оплата,"# ##0,00")&amp; " ("&amp;ОплатаПрописью&amp;"),"</f>
        <v>оплата за оказание услуг 0,00 (рублей 0 копеек),</v>
      </c>
      <c r="B14" s="150"/>
      <c r="C14" s="150"/>
      <c r="D14" s="150"/>
      <c r="E14" s="150"/>
    </row>
    <row r="15" spans="1:5" s="113" customFormat="1" ht="28.5" customHeight="1">
      <c r="A15" s="150" t="str">
        <f>"в том числе НДФЛ "&amp;ндфл&amp;" ("&amp;ндфлПрописью&amp;");"</f>
        <v>в том числе НДФЛ 0 (рублей 0 копеек);</v>
      </c>
      <c r="B15" s="150"/>
      <c r="C15" s="150"/>
      <c r="D15" s="150"/>
      <c r="E15" s="150"/>
    </row>
    <row r="16" spans="1:5" s="113" customFormat="1" ht="39.75" customHeight="1">
      <c r="A16" s="150" t="str">
        <f>"страховые взносы на обязательное пенсионное страхование, на обязательное социальное страхование, на обязательное медицинское страхование, на обязательное социальное страхование от несчастных случаев на производстве и профессиональных заболеваний "&amp;TEXT(взносы,"# ##0,00")&amp;" ("&amp;ВзносыПрописью&amp;")."</f>
        <v>страховые взносы на обязательное пенсионное страхование, на обязательное социальное страхование, на обязательное медицинское страхование, на обязательное социальное страхование от несчастных случаев на производстве и профессиональных заболеваний 0,00 (рублей 0 копеек).</v>
      </c>
      <c r="B16" s="150"/>
      <c r="C16" s="150"/>
      <c r="D16" s="150"/>
      <c r="E16" s="150"/>
    </row>
    <row r="17" spans="1:5" s="113" customFormat="1" ht="40.5" customHeight="1">
      <c r="A17" s="150" t="s">
        <v>192</v>
      </c>
      <c r="B17" s="150"/>
      <c r="C17" s="150"/>
      <c r="D17" s="150"/>
      <c r="E17" s="150"/>
    </row>
    <row r="18" spans="1:5" s="113" customFormat="1" ht="40.5" customHeight="1">
      <c r="A18" s="180" t="str">
        <f>"2.3. Заказчик обязуется оплатить оказанные Исполнителем Услуги в течение "&amp;СрокОплаты&amp;" ("&amp;СрокОплатыПрописью&amp;") банковских дней с момента подписания Сторонами/представителями Сторон акта приемки оказанных услуг (Приложение № 1 к Договору) и акта приемки товаров, работ, услуг по форме ОКУД 0510452."</f>
        <v>2.3. Заказчик обязуется оплатить оказанные Исполнителем Услуги в течение 30 (тридцать) банковских дней с момента подписания Сторонами/представителями Сторон акта приемки оказанных услуг (Приложение № 1 к Договору) и акта приемки товаров, работ, услуг по форме ОКУД 0510452.</v>
      </c>
      <c r="B18" s="180"/>
      <c r="C18" s="180"/>
      <c r="D18" s="180"/>
      <c r="E18" s="180"/>
    </row>
    <row r="19" spans="1:5" s="113" customFormat="1" ht="29.25" customHeight="1">
      <c r="A19" s="150" t="s">
        <v>217</v>
      </c>
      <c r="B19" s="150"/>
      <c r="C19" s="150"/>
      <c r="D19" s="150"/>
      <c r="E19" s="150"/>
    </row>
    <row r="20" spans="1:5" s="113" customFormat="1" ht="45.75" customHeight="1">
      <c r="A20" s="150" t="s">
        <v>311</v>
      </c>
      <c r="B20" s="150"/>
      <c r="C20" s="150"/>
      <c r="D20" s="150"/>
      <c r="E20" s="150"/>
    </row>
    <row r="21" spans="1:5" s="113" customFormat="1" ht="19.5" customHeight="1">
      <c r="A21" s="144" t="s">
        <v>193</v>
      </c>
      <c r="B21" s="144"/>
      <c r="C21" s="144"/>
      <c r="D21" s="144"/>
      <c r="E21" s="144"/>
    </row>
    <row r="22" spans="1:5" s="113" customFormat="1" ht="14.25" customHeight="1">
      <c r="A22" s="151" t="s">
        <v>194</v>
      </c>
      <c r="B22" s="151"/>
      <c r="C22" s="151"/>
      <c r="D22" s="151"/>
      <c r="E22" s="151"/>
    </row>
    <row r="23" spans="1:5" s="113" customFormat="1">
      <c r="A23" s="150" t="s">
        <v>195</v>
      </c>
      <c r="B23" s="150"/>
      <c r="C23" s="150"/>
      <c r="D23" s="150"/>
      <c r="E23" s="150"/>
    </row>
    <row r="24" spans="1:5" s="113" customFormat="1" ht="12.75" customHeight="1">
      <c r="A24" s="150" t="s">
        <v>196</v>
      </c>
      <c r="B24" s="150"/>
      <c r="C24" s="150"/>
      <c r="D24" s="150"/>
      <c r="E24" s="150"/>
    </row>
    <row r="25" spans="1:5" s="113" customFormat="1" ht="15" customHeight="1">
      <c r="A25" s="150" t="s">
        <v>197</v>
      </c>
      <c r="B25" s="150"/>
      <c r="C25" s="150"/>
      <c r="D25" s="150"/>
      <c r="E25" s="150"/>
    </row>
    <row r="26" spans="1:5" s="113" customFormat="1" ht="40.5" customHeight="1">
      <c r="A26" s="150" t="s">
        <v>198</v>
      </c>
      <c r="B26" s="150"/>
      <c r="C26" s="150"/>
      <c r="D26" s="150"/>
      <c r="E26" s="150"/>
    </row>
    <row r="27" spans="1:5" s="113" customFormat="1">
      <c r="A27" s="151" t="s">
        <v>199</v>
      </c>
      <c r="B27" s="151"/>
      <c r="C27" s="151"/>
      <c r="D27" s="151"/>
      <c r="E27" s="151"/>
    </row>
    <row r="28" spans="1:5" s="113" customFormat="1" ht="27.75" customHeight="1">
      <c r="A28" s="150" t="s">
        <v>200</v>
      </c>
      <c r="B28" s="150"/>
      <c r="C28" s="150"/>
      <c r="D28" s="150"/>
      <c r="E28" s="150"/>
    </row>
    <row r="29" spans="1:5" s="113" customFormat="1" ht="14.25" customHeight="1">
      <c r="A29" s="151" t="s">
        <v>302</v>
      </c>
      <c r="B29" s="151"/>
      <c r="C29" s="151"/>
      <c r="D29" s="151"/>
      <c r="E29" s="151"/>
    </row>
    <row r="30" spans="1:5" s="113" customFormat="1">
      <c r="A30" s="150" t="s">
        <v>201</v>
      </c>
      <c r="B30" s="150"/>
      <c r="C30" s="150"/>
      <c r="D30" s="150"/>
      <c r="E30" s="150"/>
    </row>
    <row r="31" spans="1:5" s="113" customFormat="1">
      <c r="A31" s="151" t="s">
        <v>202</v>
      </c>
      <c r="B31" s="151"/>
      <c r="C31" s="151"/>
      <c r="D31" s="151"/>
      <c r="E31" s="151"/>
    </row>
    <row r="32" spans="1:5" s="113" customFormat="1" ht="24.75" customHeight="1">
      <c r="A32" s="150" t="s">
        <v>203</v>
      </c>
      <c r="B32" s="150"/>
      <c r="C32" s="150"/>
      <c r="D32" s="150"/>
      <c r="E32" s="150"/>
    </row>
    <row r="33" spans="1:5" s="113" customFormat="1" ht="50.25" customHeight="1">
      <c r="A33" s="161" t="s">
        <v>204</v>
      </c>
      <c r="B33" s="161"/>
      <c r="C33" s="161"/>
      <c r="D33" s="161"/>
      <c r="E33" s="161"/>
    </row>
    <row r="34" spans="1:5" s="113" customFormat="1" ht="28.5" customHeight="1">
      <c r="A34" s="150" t="s">
        <v>205</v>
      </c>
      <c r="B34" s="150"/>
      <c r="C34" s="150"/>
      <c r="D34" s="150"/>
      <c r="E34" s="150"/>
    </row>
    <row r="35" spans="1:5" s="113" customFormat="1">
      <c r="A35" s="144" t="s">
        <v>206</v>
      </c>
      <c r="B35" s="144"/>
      <c r="C35" s="144"/>
      <c r="D35" s="144"/>
      <c r="E35" s="144"/>
    </row>
    <row r="36" spans="1:5" s="113" customFormat="1" ht="65.25" customHeight="1">
      <c r="A36" s="150" t="s">
        <v>207</v>
      </c>
      <c r="B36" s="150"/>
      <c r="C36" s="150"/>
      <c r="D36" s="150"/>
      <c r="E36" s="150"/>
    </row>
    <row r="37" spans="1:5" s="113" customFormat="1" ht="51" customHeight="1">
      <c r="A37" s="150" t="s">
        <v>208</v>
      </c>
      <c r="B37" s="150"/>
      <c r="C37" s="150"/>
      <c r="D37" s="150"/>
      <c r="E37" s="150"/>
    </row>
    <row r="38" spans="1:5" s="113" customFormat="1" ht="30.75" customHeight="1">
      <c r="A38" s="150" t="s">
        <v>209</v>
      </c>
      <c r="B38" s="150"/>
      <c r="C38" s="150"/>
      <c r="D38" s="150"/>
      <c r="E38" s="150"/>
    </row>
    <row r="39" spans="1:5" s="113" customFormat="1" ht="16.5" customHeight="1">
      <c r="A39" s="144" t="s">
        <v>210</v>
      </c>
      <c r="B39" s="144"/>
      <c r="C39" s="144"/>
      <c r="D39" s="144"/>
      <c r="E39" s="144"/>
    </row>
    <row r="40" spans="1:5" s="113" customFormat="1" ht="29.25" customHeight="1">
      <c r="A40" s="150" t="s">
        <v>211</v>
      </c>
      <c r="B40" s="150"/>
      <c r="C40" s="150"/>
      <c r="D40" s="150"/>
      <c r="E40" s="150"/>
    </row>
    <row r="41" spans="1:5" s="113" customFormat="1" ht="27.75" customHeight="1">
      <c r="A41" s="150" t="s">
        <v>212</v>
      </c>
      <c r="B41" s="150"/>
      <c r="C41" s="150"/>
      <c r="D41" s="150"/>
      <c r="E41" s="150"/>
    </row>
    <row r="42" spans="1:5" s="113" customFormat="1" ht="15.75" customHeight="1">
      <c r="A42" s="144" t="s">
        <v>213</v>
      </c>
      <c r="B42" s="144"/>
      <c r="C42" s="144"/>
      <c r="D42" s="144"/>
      <c r="E42" s="144"/>
    </row>
    <row r="43" spans="1:5" s="113" customFormat="1" ht="26.25" customHeight="1">
      <c r="A43" s="150" t="s">
        <v>214</v>
      </c>
      <c r="B43" s="150"/>
      <c r="C43" s="150"/>
      <c r="D43" s="150"/>
      <c r="E43" s="150"/>
    </row>
    <row r="44" spans="1:5" s="113" customFormat="1" ht="39.75" customHeight="1">
      <c r="A44" s="150" t="s">
        <v>215</v>
      </c>
      <c r="B44" s="150"/>
      <c r="C44" s="150"/>
      <c r="D44" s="150"/>
      <c r="E44" s="150"/>
    </row>
    <row r="45" spans="1:5" s="113" customFormat="1" ht="38.25" customHeight="1">
      <c r="A45" s="148" t="s">
        <v>216</v>
      </c>
      <c r="B45" s="148"/>
      <c r="C45" s="148"/>
      <c r="D45" s="148"/>
      <c r="E45" s="148"/>
    </row>
    <row r="46" spans="1:5" s="114" customFormat="1" ht="21" customHeight="1">
      <c r="A46" s="149" t="s">
        <v>218</v>
      </c>
      <c r="B46" s="149"/>
      <c r="C46" s="149"/>
      <c r="D46" s="149"/>
      <c r="E46" s="149"/>
    </row>
    <row r="47" spans="1:5" s="114" customFormat="1" ht="15.75" customHeight="1">
      <c r="A47" s="162" t="s">
        <v>178</v>
      </c>
      <c r="B47" s="163"/>
      <c r="C47" s="164"/>
      <c r="D47" s="165" t="s">
        <v>219</v>
      </c>
      <c r="E47" s="166"/>
    </row>
    <row r="48" spans="1:5" s="114" customFormat="1">
      <c r="A48" s="153" t="s">
        <v>220</v>
      </c>
      <c r="B48" s="154"/>
      <c r="C48" s="155"/>
      <c r="D48" s="156" t="str">
        <f>"ФИО:"&amp;ФИОисполнителя</f>
        <v>ФИО:</v>
      </c>
      <c r="E48" s="157"/>
    </row>
    <row r="49" spans="1:5" s="114" customFormat="1">
      <c r="A49" s="172" t="s">
        <v>221</v>
      </c>
      <c r="B49" s="173"/>
      <c r="C49" s="174"/>
      <c r="D49" s="175" t="str">
        <f>"Адрес: "&amp;Адрес</f>
        <v xml:space="preserve">Адрес: </v>
      </c>
      <c r="E49" s="176"/>
    </row>
    <row r="50" spans="1:5" s="114" customFormat="1" ht="20.25" customHeight="1">
      <c r="A50" s="158" t="s">
        <v>222</v>
      </c>
      <c r="B50" s="159"/>
      <c r="C50" s="160"/>
      <c r="D50" s="175"/>
      <c r="E50" s="176"/>
    </row>
    <row r="51" spans="1:5" s="114" customFormat="1" ht="14.25" customHeight="1">
      <c r="A51" s="158" t="s">
        <v>223</v>
      </c>
      <c r="B51" s="159"/>
      <c r="C51" s="160"/>
      <c r="D51" s="175" t="str">
        <f>"Паспорт: серия "&amp;Серия&amp;" номер "&amp;Номер&amp;" выдан "&amp;Выдан&amp;" "&amp;TEXT(ДатаВыдачи,"ДД.ММ.ГГГГ")&amp;"г."</f>
        <v>Паспорт: серия  номер  выдан  00.01.1900г.</v>
      </c>
      <c r="E51" s="176"/>
    </row>
    <row r="52" spans="1:5" s="114" customFormat="1">
      <c r="A52" s="158" t="s">
        <v>224</v>
      </c>
      <c r="B52" s="159"/>
      <c r="C52" s="160"/>
      <c r="D52" s="175"/>
      <c r="E52" s="176"/>
    </row>
    <row r="53" spans="1:5" s="114" customFormat="1">
      <c r="A53" s="158" t="s">
        <v>225</v>
      </c>
      <c r="B53" s="159"/>
      <c r="C53" s="160"/>
      <c r="D53" s="175" t="str">
        <f>"ИНН: "&amp;ИНН</f>
        <v xml:space="preserve">ИНН: </v>
      </c>
      <c r="E53" s="176"/>
    </row>
    <row r="54" spans="1:5" s="114" customFormat="1">
      <c r="A54" s="158" t="s">
        <v>314</v>
      </c>
      <c r="B54" s="159"/>
      <c r="C54" s="160"/>
      <c r="D54" s="115" t="str">
        <f>"СНИЛС: "&amp;СНИЛС</f>
        <v xml:space="preserve">СНИЛС: </v>
      </c>
      <c r="E54" s="116"/>
    </row>
    <row r="55" spans="1:5" s="114" customFormat="1">
      <c r="A55" s="158" t="s">
        <v>226</v>
      </c>
      <c r="B55" s="159"/>
      <c r="C55" s="160"/>
      <c r="D55" s="115" t="str">
        <f>"Тел.: "&amp;Телефон</f>
        <v xml:space="preserve">Тел.: </v>
      </c>
      <c r="E55" s="116"/>
    </row>
    <row r="56" spans="1:5" s="114" customFormat="1">
      <c r="A56" s="158" t="s">
        <v>315</v>
      </c>
      <c r="B56" s="159"/>
      <c r="C56" s="160"/>
      <c r="D56" s="115"/>
      <c r="E56" s="116"/>
    </row>
    <row r="57" spans="1:5" s="114" customFormat="1" ht="24.75" customHeight="1">
      <c r="A57" s="158" t="s">
        <v>316</v>
      </c>
      <c r="B57" s="159"/>
      <c r="C57" s="160"/>
      <c r="D57" s="115"/>
      <c r="E57" s="116"/>
    </row>
    <row r="58" spans="1:5" s="114" customFormat="1">
      <c r="A58" s="158" t="s">
        <v>317</v>
      </c>
      <c r="B58" s="159"/>
      <c r="C58" s="160"/>
      <c r="D58" s="115"/>
      <c r="E58" s="116"/>
    </row>
    <row r="59" spans="1:5" s="114" customFormat="1">
      <c r="A59" s="158" t="s">
        <v>318</v>
      </c>
      <c r="B59" s="159"/>
      <c r="C59" s="160"/>
      <c r="D59" s="115"/>
      <c r="E59" s="116"/>
    </row>
    <row r="60" spans="1:5" s="114" customFormat="1">
      <c r="A60" s="158" t="s">
        <v>319</v>
      </c>
      <c r="B60" s="159"/>
      <c r="C60" s="160"/>
      <c r="D60" s="115"/>
      <c r="E60" s="116"/>
    </row>
    <row r="61" spans="1:5" s="114" customFormat="1">
      <c r="A61" s="172" t="s">
        <v>227</v>
      </c>
      <c r="B61" s="173"/>
      <c r="C61" s="174"/>
      <c r="D61" s="181"/>
      <c r="E61" s="182"/>
    </row>
    <row r="62" spans="1:5" s="114" customFormat="1">
      <c r="A62" s="172" t="s">
        <v>228</v>
      </c>
      <c r="B62" s="173"/>
      <c r="C62" s="174"/>
      <c r="D62" s="181"/>
      <c r="E62" s="182"/>
    </row>
    <row r="63" spans="1:5" s="114" customFormat="1" ht="21.75" customHeight="1">
      <c r="A63" s="167" t="e">
        <f>"_____________ /"&amp;ФИОкраткоРуководитель&amp;"/"</f>
        <v>#VALUE!</v>
      </c>
      <c r="B63" s="168"/>
      <c r="C63" s="169"/>
      <c r="D63" s="170" t="e">
        <f>"_____________ / "&amp;ФИОкраткоИсполнитель&amp;"/"</f>
        <v>#VALUE!</v>
      </c>
      <c r="E63" s="171"/>
    </row>
    <row r="64" spans="1:5" ht="15" customHeight="1">
      <c r="A64" s="177" t="s">
        <v>300</v>
      </c>
      <c r="B64" s="183"/>
      <c r="C64" s="178"/>
      <c r="D64" s="177" t="s">
        <v>301</v>
      </c>
      <c r="E64" s="178"/>
    </row>
    <row r="65" spans="1:5" s="119" customFormat="1">
      <c r="A65" s="118"/>
      <c r="B65" s="118"/>
      <c r="C65" s="118"/>
      <c r="D65" s="118"/>
      <c r="E65" s="118"/>
    </row>
  </sheetData>
  <mergeCells count="72">
    <mergeCell ref="D64:E64"/>
    <mergeCell ref="A7:E7"/>
    <mergeCell ref="A29:E29"/>
    <mergeCell ref="A18:E18"/>
    <mergeCell ref="A40:E40"/>
    <mergeCell ref="A41:E41"/>
    <mergeCell ref="A42:E42"/>
    <mergeCell ref="A43:E43"/>
    <mergeCell ref="A44:E44"/>
    <mergeCell ref="A13:E13"/>
    <mergeCell ref="A45:E45"/>
    <mergeCell ref="D53:E53"/>
    <mergeCell ref="A61:C61"/>
    <mergeCell ref="D61:E62"/>
    <mergeCell ref="A62:C62"/>
    <mergeCell ref="A64:C64"/>
    <mergeCell ref="A56:C56"/>
    <mergeCell ref="A53:C53"/>
    <mergeCell ref="A63:C63"/>
    <mergeCell ref="D63:E63"/>
    <mergeCell ref="A49:C49"/>
    <mergeCell ref="A58:C58"/>
    <mergeCell ref="A59:C59"/>
    <mergeCell ref="A60:C60"/>
    <mergeCell ref="A51:C51"/>
    <mergeCell ref="A57:C57"/>
    <mergeCell ref="A54:C54"/>
    <mergeCell ref="A55:C55"/>
    <mergeCell ref="D49:E50"/>
    <mergeCell ref="D51:E52"/>
    <mergeCell ref="A14:E14"/>
    <mergeCell ref="A15:E15"/>
    <mergeCell ref="A16:E16"/>
    <mergeCell ref="A47:C47"/>
    <mergeCell ref="D47:E47"/>
    <mergeCell ref="A20:E20"/>
    <mergeCell ref="A48:C48"/>
    <mergeCell ref="D48:E48"/>
    <mergeCell ref="A50:C50"/>
    <mergeCell ref="A19:E19"/>
    <mergeCell ref="A52:C52"/>
    <mergeCell ref="A26:E26"/>
    <mergeCell ref="A27:E27"/>
    <mergeCell ref="A28:E28"/>
    <mergeCell ref="A30:E30"/>
    <mergeCell ref="A31:E31"/>
    <mergeCell ref="A32:E32"/>
    <mergeCell ref="A33:E33"/>
    <mergeCell ref="A34:E34"/>
    <mergeCell ref="A35:E35"/>
    <mergeCell ref="A36:E36"/>
    <mergeCell ref="A6:E6"/>
    <mergeCell ref="A8:E8"/>
    <mergeCell ref="A9:E9"/>
    <mergeCell ref="A46:E46"/>
    <mergeCell ref="A37:E37"/>
    <mergeCell ref="A38:E38"/>
    <mergeCell ref="A39:E39"/>
    <mergeCell ref="A25:E25"/>
    <mergeCell ref="A21:E21"/>
    <mergeCell ref="A22:E22"/>
    <mergeCell ref="A23:E23"/>
    <mergeCell ref="A24:E24"/>
    <mergeCell ref="A11:E11"/>
    <mergeCell ref="A12:E12"/>
    <mergeCell ref="A17:E17"/>
    <mergeCell ref="A10:E10"/>
    <mergeCell ref="A1:E1"/>
    <mergeCell ref="A2:C2"/>
    <mergeCell ref="A4:E4"/>
    <mergeCell ref="A5:E5"/>
    <mergeCell ref="D2:E2"/>
  </mergeCells>
  <pageMargins left="0.78740157480314965" right="0.59055118110236227" top="0.39370078740157483" bottom="0.59055118110236227" header="0" footer="0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5"/>
  <sheetViews>
    <sheetView tabSelected="1" view="pageBreakPreview" topLeftCell="B1" zoomScale="110" zoomScaleSheetLayoutView="110" workbookViewId="0">
      <selection activeCell="B6" sqref="B6:D6"/>
    </sheetView>
  </sheetViews>
  <sheetFormatPr defaultColWidth="8.140625" defaultRowHeight="12.75"/>
  <cols>
    <col min="1" max="1" width="1.140625" style="121" customWidth="1"/>
    <col min="2" max="2" width="8.28515625" style="121" customWidth="1"/>
    <col min="3" max="3" width="13.140625" style="121" customWidth="1"/>
    <col min="4" max="4" width="8.7109375" style="121" customWidth="1"/>
    <col min="5" max="5" width="25.140625" style="121" customWidth="1"/>
    <col min="6" max="8" width="8.5703125" style="121" customWidth="1"/>
    <col min="9" max="9" width="9.140625" style="121" customWidth="1"/>
    <col min="10" max="16384" width="8.140625" style="121"/>
  </cols>
  <sheetData>
    <row r="1" spans="2:9">
      <c r="E1" s="195" t="s">
        <v>297</v>
      </c>
      <c r="F1" s="195"/>
      <c r="G1" s="195"/>
      <c r="H1" s="195"/>
      <c r="I1" s="195"/>
    </row>
    <row r="2" spans="2:9">
      <c r="E2" s="195" t="s">
        <v>298</v>
      </c>
      <c r="F2" s="195"/>
      <c r="G2" s="195"/>
      <c r="H2" s="195"/>
      <c r="I2" s="195"/>
    </row>
    <row r="3" spans="2:9" ht="15" customHeight="1">
      <c r="B3" s="192" t="s">
        <v>308</v>
      </c>
      <c r="C3" s="192"/>
      <c r="D3" s="192"/>
      <c r="E3" s="193" t="s">
        <v>268</v>
      </c>
      <c r="F3" s="193"/>
      <c r="G3" s="193"/>
      <c r="H3" s="193"/>
      <c r="I3" s="193"/>
    </row>
    <row r="4" spans="2:9" ht="15" customHeight="1">
      <c r="B4" s="192" t="s">
        <v>266</v>
      </c>
      <c r="C4" s="192"/>
      <c r="D4" s="192"/>
      <c r="E4" s="192" t="str">
        <f>"Ф.И.О.:"&amp;ФИОисполнителя</f>
        <v>Ф.И.О.:</v>
      </c>
      <c r="F4" s="192"/>
      <c r="G4" s="192"/>
      <c r="H4" s="192"/>
      <c r="I4" s="192"/>
    </row>
    <row r="5" spans="2:9" ht="15" customHeight="1">
      <c r="B5" s="192" t="s">
        <v>267</v>
      </c>
      <c r="C5" s="192"/>
      <c r="D5" s="192"/>
      <c r="E5" s="192" t="str">
        <f>"Адрес: "&amp;Адрес</f>
        <v xml:space="preserve">Адрес: </v>
      </c>
      <c r="F5" s="192"/>
      <c r="G5" s="192"/>
      <c r="H5" s="192"/>
      <c r="I5" s="192"/>
    </row>
    <row r="6" spans="2:9" ht="30" customHeight="1">
      <c r="B6" s="192" t="s">
        <v>318</v>
      </c>
      <c r="C6" s="192"/>
      <c r="D6" s="192"/>
      <c r="E6" s="192" t="str">
        <f>"Паспорт: серии "&amp;Серия&amp;" № "&amp;Номер&amp;", выдан "&amp;Выдан&amp;" дата выдачи "&amp;TEXT(ДатаВыдачи,"ДД.ММ.ГГГГ")&amp;"г."</f>
        <v>Паспорт: серии  № , выдан  дата выдачи 00.01.1900г.</v>
      </c>
      <c r="F6" s="192"/>
      <c r="G6" s="192"/>
      <c r="H6" s="192"/>
      <c r="I6" s="192"/>
    </row>
    <row r="7" spans="2:9">
      <c r="B7" s="122"/>
      <c r="C7" s="122"/>
      <c r="D7" s="122"/>
      <c r="E7" s="192" t="str">
        <f>"ИНН: "&amp;ИНН</f>
        <v xml:space="preserve">ИНН: </v>
      </c>
      <c r="F7" s="192"/>
      <c r="G7" s="192"/>
      <c r="H7" s="192"/>
      <c r="I7" s="192"/>
    </row>
    <row r="8" spans="2:9">
      <c r="B8" s="122"/>
      <c r="C8" s="122"/>
      <c r="D8" s="122"/>
      <c r="E8" s="192" t="str">
        <f>"СНИЛС: "&amp;СНИЛС</f>
        <v xml:space="preserve">СНИЛС: </v>
      </c>
      <c r="F8" s="192"/>
      <c r="G8" s="192"/>
      <c r="H8" s="192"/>
      <c r="I8" s="192"/>
    </row>
    <row r="9" spans="2:9">
      <c r="B9" s="122"/>
      <c r="C9" s="122"/>
      <c r="D9" s="122"/>
      <c r="E9" s="192" t="str">
        <f>"Тел. "&amp;Телефон</f>
        <v xml:space="preserve">Тел. </v>
      </c>
      <c r="F9" s="192"/>
      <c r="G9" s="192"/>
      <c r="H9" s="192"/>
      <c r="I9" s="192"/>
    </row>
    <row r="10" spans="2:9">
      <c r="B10" s="122"/>
      <c r="C10" s="122"/>
      <c r="D10" s="122"/>
      <c r="E10" s="122"/>
      <c r="F10" s="197"/>
      <c r="G10" s="197"/>
      <c r="H10" s="197"/>
      <c r="I10" s="197"/>
    </row>
    <row r="11" spans="2:9">
      <c r="B11" s="196" t="s">
        <v>269</v>
      </c>
      <c r="C11" s="196"/>
      <c r="D11" s="196"/>
      <c r="E11" s="196"/>
      <c r="F11" s="196"/>
      <c r="G11" s="196"/>
      <c r="H11" s="196"/>
      <c r="I11" s="196"/>
    </row>
    <row r="12" spans="2:9">
      <c r="B12" s="196" t="s">
        <v>270</v>
      </c>
      <c r="C12" s="196"/>
      <c r="D12" s="196"/>
      <c r="E12" s="196"/>
      <c r="F12" s="196"/>
      <c r="G12" s="196"/>
      <c r="H12" s="196"/>
      <c r="I12" s="196"/>
    </row>
    <row r="13" spans="2:9">
      <c r="B13" s="192" t="s">
        <v>231</v>
      </c>
      <c r="C13" s="192"/>
      <c r="D13" s="192"/>
      <c r="E13" s="192"/>
      <c r="F13" s="187" t="s">
        <v>271</v>
      </c>
      <c r="G13" s="187"/>
      <c r="H13" s="187"/>
      <c r="I13" s="187"/>
    </row>
    <row r="14" spans="2:9" ht="109.5" customHeight="1">
      <c r="B14" s="191" t="str">
        <f>"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"&amp;Руководитель&amp;", " &amp;ДолжностьРуководителя&amp;", "&amp;"действующего на основании " &amp;Приказ&amp;", с одной стороны, и "&amp;ФИОисполнителя&amp;" (паспорт серии "&amp;Серия&amp;" № "&amp;Номер&amp;", выдан "&amp;Выдан&amp;" дата выдачи "&amp;TEXT(ДатаВыдачи,"ДД.ММ.ГГГГ")&amp;"г., именуемый (-ая) в дальнейшем «Исполнитель», с другой стороны, совместно именуемые «Стороны», подписали настоящий Акт о том, что услуги по Договору №_____________ от «___»___________ 20___ г. оказаны в срок, с надлежащим качеством."</f>
        <v xml:space="preserve">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, , действующего на основании , с одной стороны, и  (паспорт серии  № , выдан  дата выдачи 00.01.1900г., именуемый (-ая) в дальнейшем «Исполнитель», с другой стороны, совместно именуемые «Стороны», подписали настоящий Акт о том, что услуги по Договору №_____________ от «___»___________ 20___ г. оказаны в срок, с надлежащим качеством.</v>
      </c>
      <c r="C14" s="191"/>
      <c r="D14" s="191"/>
      <c r="E14" s="191"/>
      <c r="F14" s="191"/>
      <c r="G14" s="191"/>
      <c r="H14" s="191"/>
      <c r="I14" s="191"/>
    </row>
    <row r="15" spans="2:9" ht="42.6" customHeight="1">
      <c r="B15" s="191" t="s">
        <v>273</v>
      </c>
      <c r="C15" s="191"/>
      <c r="D15" s="191"/>
      <c r="E15" s="191"/>
      <c r="F15" s="191"/>
      <c r="G15" s="191"/>
      <c r="H15" s="191"/>
      <c r="I15" s="191"/>
    </row>
    <row r="16" spans="2:9" ht="13.15" customHeight="1">
      <c r="B16" s="187" t="s">
        <v>274</v>
      </c>
      <c r="C16" s="187"/>
      <c r="D16" s="187"/>
      <c r="E16" s="187"/>
      <c r="F16" s="187"/>
      <c r="G16" s="187"/>
      <c r="H16" s="187"/>
      <c r="I16" s="187"/>
    </row>
    <row r="17" spans="2:9" s="122" customFormat="1" ht="30" customHeight="1">
      <c r="B17" s="186" t="s">
        <v>16</v>
      </c>
      <c r="C17" s="186" t="s">
        <v>275</v>
      </c>
      <c r="D17" s="186" t="s">
        <v>307</v>
      </c>
      <c r="E17" s="186" t="s">
        <v>276</v>
      </c>
      <c r="F17" s="186" t="s">
        <v>277</v>
      </c>
      <c r="G17" s="186"/>
      <c r="H17" s="186"/>
      <c r="I17" s="186"/>
    </row>
    <row r="18" spans="2:9" ht="36.75" customHeight="1">
      <c r="B18" s="186"/>
      <c r="C18" s="186"/>
      <c r="D18" s="186"/>
      <c r="E18" s="186"/>
      <c r="F18" s="123" t="s">
        <v>278</v>
      </c>
      <c r="G18" s="123" t="s">
        <v>279</v>
      </c>
      <c r="H18" s="123" t="s">
        <v>280</v>
      </c>
      <c r="I18" s="123" t="s">
        <v>281</v>
      </c>
    </row>
    <row r="19" spans="2:9">
      <c r="B19" s="124"/>
      <c r="C19" s="124"/>
      <c r="D19" s="124"/>
      <c r="E19" s="124"/>
      <c r="F19" s="124"/>
      <c r="G19" s="124"/>
      <c r="H19" s="124"/>
      <c r="I19" s="124"/>
    </row>
    <row r="20" spans="2:9" ht="21" customHeight="1">
      <c r="B20" s="184" t="s">
        <v>282</v>
      </c>
      <c r="C20" s="185"/>
      <c r="D20" s="185"/>
      <c r="E20" s="185"/>
      <c r="F20" s="185"/>
      <c r="G20" s="185"/>
      <c r="H20" s="185"/>
      <c r="I20" s="185"/>
    </row>
    <row r="21" spans="2:9" s="126" customFormat="1" ht="16.149999999999999" customHeight="1">
      <c r="B21" s="186" t="s">
        <v>283</v>
      </c>
      <c r="C21" s="186"/>
      <c r="D21" s="186"/>
      <c r="E21" s="125" t="s">
        <v>284</v>
      </c>
      <c r="F21" s="186" t="s">
        <v>285</v>
      </c>
      <c r="G21" s="186"/>
      <c r="H21" s="186"/>
    </row>
    <row r="22" spans="2:9" s="126" customFormat="1" ht="21.75" customHeight="1">
      <c r="B22" s="186"/>
      <c r="C22" s="186"/>
      <c r="D22" s="186"/>
      <c r="E22" s="125"/>
      <c r="F22" s="186"/>
      <c r="G22" s="186"/>
      <c r="H22" s="186"/>
    </row>
    <row r="23" spans="2:9" ht="12.6" customHeight="1">
      <c r="B23" s="189" t="s">
        <v>286</v>
      </c>
      <c r="C23" s="189"/>
      <c r="D23" s="189"/>
      <c r="E23" s="189"/>
      <c r="F23" s="189"/>
      <c r="G23" s="189"/>
      <c r="H23" s="189"/>
      <c r="I23" s="189"/>
    </row>
    <row r="24" spans="2:9">
      <c r="B24" s="188" t="s">
        <v>287</v>
      </c>
      <c r="C24" s="188"/>
      <c r="D24" s="188"/>
      <c r="E24" s="188"/>
      <c r="F24" s="188"/>
      <c r="G24" s="188"/>
      <c r="H24" s="188"/>
      <c r="I24" s="188"/>
    </row>
    <row r="25" spans="2:9">
      <c r="B25" s="190" t="s">
        <v>288</v>
      </c>
      <c r="C25" s="190"/>
      <c r="D25" s="190"/>
      <c r="E25" s="190"/>
      <c r="F25" s="190"/>
      <c r="G25" s="190"/>
      <c r="H25" s="190"/>
      <c r="I25" s="190"/>
    </row>
    <row r="26" spans="2:9" s="127" customFormat="1" ht="30" customHeight="1">
      <c r="B26" s="191" t="str">
        <f>"     В соответствии с условиями Договора Заказчик оплачивает услуги исполнителя в сумме "&amp;TEXT(ЦенаДоговора,"# ##0,00")&amp;" ("&amp;ЦенаДоговораПрописью&amp;").  Из них:"</f>
        <v xml:space="preserve">     В соответствии с условиями Договора Заказчик оплачивает услуги исполнителя в сумме 0,00 (рублей 0 копеек).  Из них:</v>
      </c>
      <c r="C26" s="191"/>
      <c r="D26" s="191"/>
      <c r="E26" s="191"/>
      <c r="F26" s="191"/>
      <c r="G26" s="191"/>
      <c r="H26" s="191"/>
      <c r="I26" s="191"/>
    </row>
    <row r="27" spans="2:9" ht="30" customHeight="1">
      <c r="B27" s="191" t="str">
        <f>"-оплата за оказание услуг "&amp;TEXT(Оплата,"# ##0,00")&amp;" ("&amp;ОплатаПрописью&amp;"), в том числе НДФЛ "&amp;ндфл&amp;" ("&amp;ндфлПрописью&amp;");"</f>
        <v>-оплата за оказание услуг 0,00 (рублей 0 копеек), в том числе НДФЛ 0 (рублей 0 копеек);</v>
      </c>
      <c r="C27" s="191"/>
      <c r="D27" s="191"/>
      <c r="E27" s="191"/>
      <c r="F27" s="191"/>
      <c r="G27" s="191"/>
      <c r="H27" s="191"/>
      <c r="I27" s="191"/>
    </row>
    <row r="28" spans="2:9" ht="45" customHeight="1">
      <c r="B28" s="191" t="str">
        <f>"страховые взносы на обязательное пенсионное страхование, на обязательное социальное страхование, на обязательное медицинское страхование, на обязательное социальное страхование от несчастных случаев на производстве и профессиональных заболеваний "&amp;TEXT(взносы,"# ##0,00")&amp;" ("&amp;ВзносыПрописью&amp;")."</f>
        <v>страховые взносы на обязательное пенсионное страхование, на обязательное социальное страхование, на обязательное медицинское страхование, на обязательное социальное страхование от несчастных случаев на производстве и профессиональных заболеваний 0,00 (рублей 0 копеек).</v>
      </c>
      <c r="C28" s="191"/>
      <c r="D28" s="191"/>
      <c r="E28" s="191"/>
      <c r="F28" s="191"/>
      <c r="G28" s="191"/>
      <c r="H28" s="191"/>
      <c r="I28" s="191"/>
    </row>
    <row r="29" spans="2:9">
      <c r="B29" s="191" t="s">
        <v>289</v>
      </c>
      <c r="C29" s="191"/>
      <c r="D29" s="191"/>
      <c r="E29" s="191"/>
      <c r="F29" s="191"/>
      <c r="G29" s="191"/>
      <c r="H29" s="191"/>
      <c r="I29" s="191"/>
    </row>
    <row r="30" spans="2:9">
      <c r="B30" s="191" t="s">
        <v>290</v>
      </c>
      <c r="C30" s="191"/>
      <c r="D30" s="191"/>
      <c r="E30" s="191"/>
      <c r="F30" s="191"/>
      <c r="G30" s="191"/>
      <c r="H30" s="191"/>
      <c r="I30" s="191"/>
    </row>
    <row r="31" spans="2:9" ht="7.5" customHeight="1">
      <c r="B31" s="194"/>
      <c r="C31" s="194"/>
      <c r="D31" s="194"/>
      <c r="E31" s="194"/>
      <c r="F31" s="194"/>
      <c r="G31" s="194"/>
      <c r="H31" s="194"/>
      <c r="I31" s="194"/>
    </row>
    <row r="32" spans="2:9">
      <c r="B32" s="193" t="s">
        <v>291</v>
      </c>
      <c r="C32" s="193"/>
      <c r="D32" s="193"/>
      <c r="E32" s="193"/>
      <c r="F32" s="193" t="s">
        <v>292</v>
      </c>
      <c r="G32" s="193"/>
      <c r="H32" s="193"/>
      <c r="I32" s="193"/>
    </row>
    <row r="33" spans="2:9" ht="18.75" customHeight="1">
      <c r="B33" s="190" t="e">
        <f>"_____________ /"&amp;ФИОкраткоРуководитель&amp;" /"</f>
        <v>#VALUE!</v>
      </c>
      <c r="C33" s="190"/>
      <c r="D33" s="190"/>
      <c r="E33" s="190"/>
      <c r="F33" s="190" t="e">
        <f>"______________ / "&amp;ФИОкраткоИсполнитель&amp;"/"</f>
        <v>#VALUE!</v>
      </c>
      <c r="G33" s="190"/>
      <c r="H33" s="190"/>
      <c r="I33" s="190"/>
    </row>
    <row r="34" spans="2:9">
      <c r="B34" s="192" t="s">
        <v>293</v>
      </c>
      <c r="C34" s="192"/>
      <c r="D34" s="192"/>
      <c r="E34" s="192"/>
      <c r="F34" s="192"/>
      <c r="G34" s="192"/>
      <c r="H34" s="192"/>
      <c r="I34" s="192"/>
    </row>
    <row r="35" spans="2:9">
      <c r="B35" s="192" t="s">
        <v>294</v>
      </c>
      <c r="C35" s="192"/>
      <c r="D35" s="192"/>
      <c r="E35" s="192"/>
      <c r="F35" s="192"/>
      <c r="G35" s="192"/>
      <c r="H35" s="192"/>
      <c r="I35" s="192"/>
    </row>
  </sheetData>
  <mergeCells count="46">
    <mergeCell ref="E1:I1"/>
    <mergeCell ref="E2:I2"/>
    <mergeCell ref="B15:I15"/>
    <mergeCell ref="B11:I11"/>
    <mergeCell ref="F10:I10"/>
    <mergeCell ref="B12:I12"/>
    <mergeCell ref="B13:E13"/>
    <mergeCell ref="F13:I13"/>
    <mergeCell ref="B14:I14"/>
    <mergeCell ref="B3:D3"/>
    <mergeCell ref="B4:D4"/>
    <mergeCell ref="B5:D5"/>
    <mergeCell ref="B6:D6"/>
    <mergeCell ref="E3:I3"/>
    <mergeCell ref="E4:I4"/>
    <mergeCell ref="E5:I5"/>
    <mergeCell ref="E6:I6"/>
    <mergeCell ref="F17:I17"/>
    <mergeCell ref="B17:B18"/>
    <mergeCell ref="C17:C18"/>
    <mergeCell ref="D17:D18"/>
    <mergeCell ref="E17:E18"/>
    <mergeCell ref="E7:I7"/>
    <mergeCell ref="E8:I8"/>
    <mergeCell ref="E9:I9"/>
    <mergeCell ref="B34:I34"/>
    <mergeCell ref="B35:I35"/>
    <mergeCell ref="B27:I27"/>
    <mergeCell ref="B28:I28"/>
    <mergeCell ref="B29:I29"/>
    <mergeCell ref="B30:I30"/>
    <mergeCell ref="B32:E32"/>
    <mergeCell ref="F32:I32"/>
    <mergeCell ref="B33:E33"/>
    <mergeCell ref="F33:I33"/>
    <mergeCell ref="B31:I31"/>
    <mergeCell ref="B24:I24"/>
    <mergeCell ref="B23:I23"/>
    <mergeCell ref="B25:I25"/>
    <mergeCell ref="B26:I26"/>
    <mergeCell ref="B21:D21"/>
    <mergeCell ref="B20:I20"/>
    <mergeCell ref="F21:H21"/>
    <mergeCell ref="B22:D22"/>
    <mergeCell ref="F22:H22"/>
    <mergeCell ref="B16:I16"/>
  </mergeCells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S141"/>
  <sheetViews>
    <sheetView view="pageBreakPreview" topLeftCell="A88" zoomScaleSheetLayoutView="100" workbookViewId="0">
      <selection activeCell="V6" sqref="V6"/>
    </sheetView>
  </sheetViews>
  <sheetFormatPr defaultColWidth="9" defaultRowHeight="11.45" customHeight="1"/>
  <cols>
    <col min="1" max="1" width="5" style="1" customWidth="1"/>
    <col min="2" max="3" width="1" style="1" customWidth="1"/>
    <col min="4" max="4" width="2" style="1" customWidth="1"/>
    <col min="5" max="5" width="5" style="1" customWidth="1"/>
    <col min="6" max="6" width="2" style="1" customWidth="1"/>
    <col min="7" max="8" width="1" style="1" customWidth="1"/>
    <col min="9" max="9" width="7" style="1" customWidth="1"/>
    <col min="10" max="13" width="1" style="1" customWidth="1"/>
    <col min="14" max="14" width="4" style="1" customWidth="1"/>
    <col min="15" max="15" width="3" style="1" customWidth="1"/>
    <col min="16" max="16" width="1" style="1" customWidth="1"/>
    <col min="17" max="17" width="3" style="1" customWidth="1"/>
    <col min="18" max="19" width="1" style="1" customWidth="1"/>
    <col min="20" max="20" width="2" style="1" customWidth="1"/>
    <col min="21" max="21" width="1" style="1" customWidth="1"/>
    <col min="22" max="23" width="2" style="1" customWidth="1"/>
    <col min="24" max="24" width="1" style="1" customWidth="1"/>
    <col min="25" max="25" width="0.28515625" style="1" customWidth="1"/>
    <col min="26" max="26" width="0.140625" style="1" customWidth="1"/>
    <col min="27" max="27" width="3.5703125" style="1" customWidth="1"/>
    <col min="28" max="29" width="1" style="1" customWidth="1"/>
    <col min="30" max="30" width="4.140625" style="1" customWidth="1"/>
    <col min="31" max="31" width="1.85546875" style="1" customWidth="1"/>
    <col min="32" max="33" width="0.5703125" style="1" customWidth="1"/>
    <col min="34" max="35" width="2" style="1" customWidth="1"/>
    <col min="36" max="36" width="1" style="1" customWidth="1"/>
    <col min="37" max="37" width="2" style="1" customWidth="1"/>
    <col min="38" max="38" width="1" style="1" customWidth="1"/>
    <col min="39" max="39" width="0.140625" style="1" customWidth="1"/>
    <col min="40" max="40" width="0.85546875" style="1" customWidth="1"/>
    <col min="41" max="42" width="1" style="1" customWidth="1"/>
    <col min="43" max="43" width="0.140625" style="1" customWidth="1"/>
    <col min="44" max="44" width="3.85546875" style="1" customWidth="1"/>
    <col min="45" max="47" width="1" style="1" customWidth="1"/>
    <col min="48" max="48" width="2" style="1" customWidth="1"/>
    <col min="49" max="51" width="1" style="1" customWidth="1"/>
    <col min="52" max="52" width="2.140625" style="1" customWidth="1"/>
    <col min="53" max="53" width="0.85546875" style="1" customWidth="1"/>
    <col min="54" max="55" width="1" style="1" customWidth="1"/>
    <col min="56" max="56" width="2.28515625" style="1" customWidth="1"/>
    <col min="57" max="57" width="0.7109375" style="1" customWidth="1"/>
    <col min="58" max="58" width="3" style="1" customWidth="1"/>
    <col min="59" max="62" width="1" style="1" customWidth="1"/>
    <col min="63" max="63" width="1.140625" style="1" customWidth="1"/>
    <col min="64" max="64" width="0.85546875" style="1" customWidth="1"/>
    <col min="65" max="65" width="3" style="1" customWidth="1"/>
    <col min="66" max="66" width="1" style="1" customWidth="1"/>
    <col min="67" max="67" width="0.28515625" style="1" customWidth="1"/>
    <col min="68" max="68" width="0.7109375" style="1" customWidth="1"/>
    <col min="69" max="69" width="1" style="1" customWidth="1"/>
    <col min="70" max="70" width="2" style="1" customWidth="1"/>
    <col min="71" max="71" width="4" style="1" customWidth="1"/>
    <col min="72" max="73" width="1" style="1" customWidth="1"/>
    <col min="74" max="74" width="2" style="1" customWidth="1"/>
    <col min="75" max="75" width="0.28515625" style="1" customWidth="1"/>
    <col min="76" max="76" width="0.7109375" style="1" customWidth="1"/>
    <col min="77" max="77" width="1.28515625" style="1" customWidth="1"/>
    <col min="78" max="78" width="0.140625" style="1" customWidth="1"/>
    <col min="79" max="79" width="1.5703125" style="1" customWidth="1"/>
    <col min="80" max="80" width="2" style="1" customWidth="1"/>
    <col min="81" max="81" width="1" style="1" customWidth="1"/>
    <col min="82" max="82" width="2" style="1" customWidth="1"/>
    <col min="83" max="83" width="1" style="1" customWidth="1"/>
    <col min="84" max="84" width="6" style="1" customWidth="1"/>
    <col min="85" max="85" width="1" style="1" customWidth="1"/>
    <col min="86" max="87" width="2" style="1" customWidth="1"/>
    <col min="88" max="88" width="1" style="1" customWidth="1"/>
    <col min="89" max="89" width="2" style="1" customWidth="1"/>
    <col min="90" max="90" width="0.85546875" style="1" customWidth="1"/>
    <col min="91" max="91" width="1.140625" style="1" customWidth="1"/>
    <col min="92" max="93" width="1" style="1" customWidth="1"/>
    <col min="94" max="94" width="0.42578125" style="1" customWidth="1"/>
    <col min="95" max="95" width="4.5703125" style="1" customWidth="1"/>
    <col min="96" max="96" width="1" style="1" customWidth="1"/>
    <col min="97" max="97" width="8" style="1" customWidth="1"/>
  </cols>
  <sheetData>
    <row r="1" spans="1:97" s="2" customFormat="1" ht="9" customHeight="1">
      <c r="BF1" s="251" t="s">
        <v>0</v>
      </c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/>
      <c r="BW1" s="251"/>
      <c r="BX1" s="251"/>
      <c r="BY1" s="251"/>
      <c r="BZ1" s="251"/>
      <c r="CA1" s="251"/>
      <c r="CB1" s="251"/>
      <c r="CC1" s="251"/>
      <c r="CD1" s="251"/>
      <c r="CE1" s="251"/>
      <c r="CF1" s="251"/>
      <c r="CG1" s="251"/>
      <c r="CH1" s="251"/>
      <c r="CI1" s="251"/>
      <c r="CJ1" s="251"/>
      <c r="CK1" s="251"/>
      <c r="CL1" s="251"/>
      <c r="CM1" s="251"/>
      <c r="CN1" s="251"/>
      <c r="CO1" s="251"/>
      <c r="CP1" s="251"/>
      <c r="CQ1" s="251"/>
      <c r="CR1" s="251"/>
      <c r="CS1" s="251"/>
    </row>
    <row r="2" spans="1:97" s="2" customFormat="1" ht="9" customHeight="1">
      <c r="A2" s="266" t="s">
        <v>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</row>
    <row r="3" spans="1:97" s="2" customFormat="1" ht="9" customHeight="1">
      <c r="A3" s="3" t="s">
        <v>2</v>
      </c>
      <c r="B3" s="3"/>
      <c r="C3" s="3"/>
      <c r="D3" s="267" t="str">
        <f>ЦенаДоговораПрописью</f>
        <v>рублей 0 копеек</v>
      </c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BF3" s="266" t="s">
        <v>3</v>
      </c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</row>
    <row r="4" spans="1:97" s="2" customFormat="1" ht="19.149999999999999" customHeight="1">
      <c r="A4" s="204" t="s">
        <v>4</v>
      </c>
      <c r="B4" s="204"/>
      <c r="C4" s="204"/>
      <c r="D4" s="204"/>
      <c r="E4" s="204"/>
      <c r="F4" s="204"/>
      <c r="G4" s="204"/>
      <c r="H4" s="204"/>
      <c r="I4" s="204"/>
      <c r="BF4" s="204" t="s">
        <v>5</v>
      </c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</row>
    <row r="5" spans="1:97" s="2" customFormat="1" ht="9" customHeight="1">
      <c r="A5" s="268">
        <f>ДолжностьРукИмПадеж</f>
        <v>0</v>
      </c>
      <c r="B5" s="268"/>
      <c r="C5" s="268"/>
      <c r="D5" s="268"/>
      <c r="E5" s="268"/>
      <c r="F5" s="268"/>
      <c r="G5" s="268"/>
      <c r="H5" s="268"/>
      <c r="I5" s="268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4"/>
      <c r="V5" s="267" t="e">
        <f>ФИОкраткоРуководитель</f>
        <v>#VALUE!</v>
      </c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BF5" s="267">
        <f>ДолжностьРукИмПадеж</f>
        <v>0</v>
      </c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Y5" s="5"/>
      <c r="BZ5" s="5"/>
      <c r="CA5" s="5"/>
      <c r="CB5" s="5"/>
      <c r="CC5" s="5"/>
      <c r="CD5" s="5"/>
      <c r="CE5" s="5"/>
      <c r="CF5" s="5"/>
      <c r="CH5" s="203" t="e">
        <f>ФИОкраткоРуководитель</f>
        <v>#VALUE!</v>
      </c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</row>
    <row r="6" spans="1:97" s="2" customFormat="1" ht="9" customHeight="1">
      <c r="A6" s="255" t="s">
        <v>6</v>
      </c>
      <c r="B6" s="255"/>
      <c r="C6" s="255"/>
      <c r="D6" s="255"/>
      <c r="E6" s="255"/>
      <c r="F6" s="255"/>
      <c r="G6" s="255"/>
      <c r="H6" s="255"/>
      <c r="I6" s="255"/>
      <c r="K6" s="255" t="s">
        <v>7</v>
      </c>
      <c r="L6" s="255"/>
      <c r="M6" s="255"/>
      <c r="N6" s="255"/>
      <c r="O6" s="255"/>
      <c r="P6" s="255"/>
      <c r="Q6" s="255"/>
      <c r="R6" s="255"/>
      <c r="S6" s="255"/>
      <c r="T6" s="6" t="s">
        <v>8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BF6" s="6" t="s">
        <v>6</v>
      </c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Y6" s="6" t="s">
        <v>7</v>
      </c>
      <c r="BZ6" s="6"/>
      <c r="CA6" s="6"/>
      <c r="CB6" s="6"/>
      <c r="CC6" s="6"/>
      <c r="CD6" s="6"/>
      <c r="CE6" s="6"/>
      <c r="CF6" s="6"/>
      <c r="CH6" s="6" t="s">
        <v>8</v>
      </c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1:97" s="2" customFormat="1" ht="9" customHeight="1">
      <c r="A7" s="200" t="s">
        <v>241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BF7" s="200" t="s">
        <v>241</v>
      </c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</row>
    <row r="8" spans="1:97" s="2" customFormat="1" ht="4.1500000000000004" customHeight="1"/>
    <row r="9" spans="1:97" s="2" customFormat="1" ht="10.9" customHeight="1">
      <c r="AS9" s="7"/>
      <c r="AT9" s="7"/>
      <c r="AU9" s="7"/>
      <c r="AV9" s="7"/>
      <c r="AW9" s="7"/>
      <c r="AX9" s="7"/>
      <c r="AY9" s="7" t="s">
        <v>9</v>
      </c>
      <c r="AZ9" s="256"/>
      <c r="BA9" s="256"/>
      <c r="BB9" s="256"/>
      <c r="BC9" s="256"/>
      <c r="BD9" s="256"/>
      <c r="BE9" s="256"/>
      <c r="BF9" s="256"/>
    </row>
    <row r="10" spans="1:97" s="2" customFormat="1" ht="10.9" customHeight="1">
      <c r="AK10" s="257" t="s">
        <v>11</v>
      </c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</row>
    <row r="11" spans="1:97" s="2" customFormat="1" ht="10.9" customHeight="1" thickBot="1">
      <c r="CP11" s="213" t="s">
        <v>12</v>
      </c>
      <c r="CQ11" s="213"/>
      <c r="CR11" s="213"/>
      <c r="CS11" s="213"/>
    </row>
    <row r="12" spans="1:97" s="2" customFormat="1" ht="10.9" customHeight="1">
      <c r="CN12" s="2" t="s">
        <v>13</v>
      </c>
      <c r="CP12" s="258" t="s">
        <v>14</v>
      </c>
      <c r="CQ12" s="258"/>
      <c r="CR12" s="258"/>
      <c r="CS12" s="258"/>
    </row>
    <row r="13" spans="1:97" s="2" customFormat="1" ht="10.9" customHeight="1">
      <c r="AP13" s="2" t="s">
        <v>15</v>
      </c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CN13" s="2" t="s">
        <v>16</v>
      </c>
      <c r="CP13" s="245"/>
      <c r="CQ13" s="245"/>
      <c r="CR13" s="245"/>
      <c r="CS13" s="245"/>
    </row>
    <row r="14" spans="1:97" s="2" customFormat="1" ht="19.149999999999999" customHeight="1">
      <c r="A14" s="3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203" t="s">
        <v>242</v>
      </c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70" t="s">
        <v>18</v>
      </c>
      <c r="CG14" s="270"/>
      <c r="CH14" s="270"/>
      <c r="CI14" s="270"/>
      <c r="CJ14" s="270"/>
      <c r="CK14" s="270"/>
      <c r="CL14" s="270"/>
      <c r="CM14" s="270"/>
      <c r="CN14" s="270"/>
      <c r="CP14" s="245" t="s">
        <v>243</v>
      </c>
      <c r="CQ14" s="245"/>
      <c r="CR14" s="245"/>
      <c r="CS14" s="245"/>
    </row>
    <row r="15" spans="1:97" s="2" customFormat="1" ht="19.149999999999999" customHeight="1">
      <c r="A15" s="3" t="s">
        <v>19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70" t="s">
        <v>18</v>
      </c>
      <c r="CG15" s="270"/>
      <c r="CH15" s="270"/>
      <c r="CI15" s="270"/>
      <c r="CJ15" s="270"/>
      <c r="CK15" s="270"/>
      <c r="CL15" s="270"/>
      <c r="CM15" s="270"/>
      <c r="CN15" s="270"/>
      <c r="CP15" s="8"/>
      <c r="CQ15" s="9"/>
      <c r="CR15" s="9"/>
      <c r="CS15" s="10"/>
    </row>
    <row r="16" spans="1:97" s="2" customFormat="1" ht="9" customHeight="1">
      <c r="A16" s="3" t="s">
        <v>20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99">
        <f>ПодразделениеБГУ</f>
        <v>0</v>
      </c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O16" s="3"/>
      <c r="CP16" s="11"/>
      <c r="CQ16" s="12"/>
      <c r="CR16" s="12"/>
      <c r="CS16" s="13"/>
    </row>
    <row r="17" spans="1:97" s="2" customFormat="1" ht="9" customHeight="1">
      <c r="A17" s="3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203" t="s">
        <v>244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N17" s="2" t="s">
        <v>22</v>
      </c>
      <c r="CO17" s="3"/>
      <c r="CP17" s="245" t="s">
        <v>245</v>
      </c>
      <c r="CQ17" s="245"/>
      <c r="CR17" s="245"/>
      <c r="CS17" s="245"/>
    </row>
    <row r="18" spans="1:97" s="2" customFormat="1" ht="9" customHeight="1">
      <c r="A18" s="3" t="s">
        <v>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203" t="s">
        <v>246</v>
      </c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N18" s="2" t="s">
        <v>24</v>
      </c>
      <c r="CO18" s="3"/>
      <c r="CP18" s="245" t="s">
        <v>247</v>
      </c>
      <c r="CQ18" s="245"/>
      <c r="CR18" s="245"/>
      <c r="CS18" s="245"/>
    </row>
    <row r="19" spans="1:97" s="2" customFormat="1" ht="9" customHeight="1" thickBot="1">
      <c r="A19" s="3" t="s">
        <v>25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203" t="s">
        <v>248</v>
      </c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N19" s="2" t="s">
        <v>26</v>
      </c>
      <c r="CO19" s="3"/>
      <c r="CP19" s="249" t="s">
        <v>249</v>
      </c>
      <c r="CQ19" s="249"/>
      <c r="CR19" s="249"/>
      <c r="CS19" s="249"/>
    </row>
    <row r="20" spans="1:97" s="2" customFormat="1" ht="9" customHeight="1" thickBot="1">
      <c r="A20" s="3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203" t="s">
        <v>250</v>
      </c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P20" s="14"/>
      <c r="CQ20" s="14"/>
      <c r="CR20" s="14"/>
      <c r="CS20" s="14"/>
    </row>
    <row r="21" spans="1:97" s="2" customFormat="1" ht="10.9" customHeight="1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N21" s="2" t="s">
        <v>10</v>
      </c>
      <c r="CO21" s="3"/>
      <c r="CP21" s="8"/>
      <c r="CQ21" s="9"/>
      <c r="CR21" s="9"/>
      <c r="CS21" s="10"/>
    </row>
    <row r="22" spans="1:97" s="2" customFormat="1" ht="10.9" customHeight="1">
      <c r="CN22" s="2" t="s">
        <v>16</v>
      </c>
      <c r="CO22" s="3"/>
      <c r="CP22" s="8"/>
      <c r="CQ22" s="9"/>
      <c r="CR22" s="9"/>
      <c r="CS22" s="10"/>
    </row>
    <row r="23" spans="1:97" s="2" customFormat="1" ht="9" customHeight="1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203" t="s">
        <v>251</v>
      </c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N23" s="2" t="s">
        <v>30</v>
      </c>
      <c r="CO23" s="3"/>
      <c r="CP23" s="15"/>
      <c r="CQ23" s="16"/>
      <c r="CR23" s="16"/>
      <c r="CS23" s="17"/>
    </row>
    <row r="24" spans="1:97" s="2" customFormat="1" ht="4.1500000000000004" customHeight="1" thickBot="1">
      <c r="CO24" s="3"/>
      <c r="CP24" s="11"/>
      <c r="CQ24" s="12"/>
      <c r="CR24" s="12"/>
      <c r="CS24" s="13"/>
    </row>
    <row r="25" spans="1:97" s="2" customFormat="1" ht="10.9" customHeight="1" thickBot="1">
      <c r="BS25" s="2" t="s">
        <v>31</v>
      </c>
      <c r="BT25" s="250" t="s">
        <v>252</v>
      </c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1" t="s">
        <v>32</v>
      </c>
      <c r="CG25" s="251"/>
      <c r="CH25" s="251"/>
      <c r="CI25" s="251"/>
      <c r="CJ25" s="251"/>
      <c r="CK25" s="251"/>
      <c r="CL25" s="251"/>
      <c r="CM25" s="251"/>
      <c r="CN25" s="251"/>
      <c r="CO25" s="3"/>
      <c r="CP25" s="245" t="s">
        <v>253</v>
      </c>
      <c r="CQ25" s="245"/>
      <c r="CR25" s="245"/>
      <c r="CS25" s="245"/>
    </row>
    <row r="26" spans="1:97" s="2" customFormat="1" ht="9" customHeight="1">
      <c r="CN26" s="2" t="s">
        <v>33</v>
      </c>
      <c r="CO26" s="3"/>
      <c r="CP26" s="18"/>
      <c r="CQ26" s="4"/>
      <c r="CR26" s="4"/>
      <c r="CS26" s="19"/>
    </row>
    <row r="27" spans="1:97" s="2" customFormat="1" ht="9" customHeight="1" thickBot="1">
      <c r="CN27" s="2" t="s">
        <v>34</v>
      </c>
      <c r="CO27" s="3"/>
      <c r="CP27" s="20"/>
      <c r="CQ27" s="21"/>
      <c r="CR27" s="21"/>
      <c r="CS27" s="22"/>
    </row>
    <row r="28" spans="1:97" s="2" customFormat="1" ht="9" customHeight="1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203" t="s">
        <v>254</v>
      </c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</row>
    <row r="29" spans="1:97" s="2" customFormat="1" ht="9" customHeight="1" thickBot="1">
      <c r="A29" s="3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</row>
    <row r="30" spans="1:97" s="2" customFormat="1" ht="9" customHeight="1">
      <c r="A30" s="3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203" t="s">
        <v>255</v>
      </c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N30" s="2" t="s">
        <v>10</v>
      </c>
      <c r="CO30" s="3"/>
      <c r="CP30" s="258"/>
      <c r="CQ30" s="258"/>
      <c r="CR30" s="258"/>
      <c r="CS30" s="258"/>
    </row>
    <row r="31" spans="1:97" s="2" customFormat="1" ht="10.9" customHeight="1">
      <c r="CN31" s="2" t="s">
        <v>16</v>
      </c>
      <c r="CO31" s="3"/>
      <c r="CP31" s="245"/>
      <c r="CQ31" s="245"/>
      <c r="CR31" s="245"/>
      <c r="CS31" s="245"/>
    </row>
    <row r="32" spans="1:97" s="2" customFormat="1" ht="9" customHeight="1">
      <c r="A32" s="3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99" t="s">
        <v>256</v>
      </c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N32" s="2" t="s">
        <v>10</v>
      </c>
      <c r="CO32" s="3"/>
      <c r="CP32" s="259"/>
      <c r="CQ32" s="259"/>
      <c r="CR32" s="259"/>
      <c r="CS32" s="259"/>
    </row>
    <row r="33" spans="1:97" s="2" customFormat="1" ht="4.1500000000000004" customHeight="1" thickBot="1">
      <c r="CO33" s="3"/>
      <c r="CP33" s="103"/>
      <c r="CQ33" s="104"/>
      <c r="CR33" s="104"/>
      <c r="CS33" s="105"/>
    </row>
    <row r="34" spans="1:97" s="2" customFormat="1" ht="10.9" customHeight="1" thickBot="1"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N34" s="2" t="s">
        <v>16</v>
      </c>
      <c r="CO34" s="3"/>
      <c r="CP34" s="260"/>
      <c r="CQ34" s="261"/>
      <c r="CR34" s="261"/>
      <c r="CS34" s="261"/>
    </row>
    <row r="35" spans="1:97" s="2" customFormat="1" ht="4.1500000000000004" customHeight="1">
      <c r="CP35" s="106"/>
      <c r="CQ35" s="106"/>
      <c r="CR35" s="106"/>
      <c r="CS35" s="106"/>
    </row>
    <row r="36" spans="1:97" s="2" customFormat="1" ht="10.9" customHeight="1">
      <c r="BI36" s="262" t="s">
        <v>39</v>
      </c>
      <c r="BJ36" s="262"/>
      <c r="BK36" s="262"/>
      <c r="BL36" s="262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62"/>
      <c r="BX36" s="262"/>
      <c r="BY36" s="262"/>
      <c r="BZ36" s="262"/>
      <c r="CA36" s="262"/>
      <c r="CB36" s="262"/>
      <c r="CC36" s="262"/>
      <c r="CD36" s="262"/>
      <c r="CE36" s="262"/>
      <c r="CP36" s="106"/>
      <c r="CQ36" s="106"/>
      <c r="CR36" s="106"/>
      <c r="CS36" s="106"/>
    </row>
    <row r="37" spans="1:97" s="2" customFormat="1" ht="4.1500000000000004" customHeight="1" thickBot="1">
      <c r="CP37" s="107"/>
      <c r="CQ37" s="107"/>
      <c r="CR37" s="107"/>
      <c r="CS37" s="107"/>
    </row>
    <row r="38" spans="1:97" s="2" customFormat="1" ht="9" customHeight="1">
      <c r="A38" s="3" t="s">
        <v>257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199" t="s">
        <v>258</v>
      </c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N38" s="2" t="s">
        <v>10</v>
      </c>
      <c r="CO38" s="3"/>
      <c r="CP38" s="263" t="s">
        <v>259</v>
      </c>
      <c r="CQ38" s="263"/>
      <c r="CR38" s="263"/>
      <c r="CS38" s="263"/>
    </row>
    <row r="39" spans="1:97" s="2" customFormat="1" ht="9" customHeight="1" thickBot="1">
      <c r="CN39" s="2" t="s">
        <v>16</v>
      </c>
      <c r="CO39" s="3"/>
      <c r="CP39" s="260"/>
      <c r="CQ39" s="261"/>
      <c r="CR39" s="261"/>
      <c r="CS39" s="261"/>
    </row>
    <row r="40" spans="1:97" s="23" customFormat="1" ht="10.9" customHeight="1">
      <c r="A40" s="23" t="s">
        <v>40</v>
      </c>
    </row>
    <row r="41" spans="1:97" s="23" customFormat="1" ht="3" customHeight="1" thickBot="1"/>
    <row r="42" spans="1:97" s="23" customFormat="1" ht="19.149999999999999" customHeight="1">
      <c r="A42" s="246" t="s">
        <v>41</v>
      </c>
      <c r="B42" s="246"/>
      <c r="C42" s="247" t="s">
        <v>42</v>
      </c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 t="s">
        <v>43</v>
      </c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247"/>
      <c r="AX42" s="247"/>
      <c r="AY42" s="247" t="s">
        <v>44</v>
      </c>
      <c r="AZ42" s="247"/>
      <c r="BA42" s="247"/>
      <c r="BB42" s="247"/>
      <c r="BC42" s="247"/>
      <c r="BD42" s="247"/>
      <c r="BE42" s="247"/>
      <c r="BF42" s="247"/>
      <c r="BG42" s="247"/>
      <c r="BH42" s="247"/>
      <c r="BI42" s="247"/>
      <c r="BJ42" s="247"/>
      <c r="BK42" s="247"/>
      <c r="BL42" s="247"/>
      <c r="BM42" s="247"/>
      <c r="BN42" s="247"/>
      <c r="BO42" s="247"/>
      <c r="BP42" s="247"/>
      <c r="BQ42" s="247"/>
      <c r="BR42" s="247"/>
      <c r="BS42" s="247"/>
      <c r="BT42" s="247"/>
      <c r="BU42" s="247"/>
      <c r="BV42" s="247"/>
      <c r="BW42" s="247"/>
      <c r="BX42" s="247"/>
      <c r="BY42" s="247"/>
      <c r="BZ42" s="247"/>
      <c r="CA42" s="247"/>
      <c r="CB42" s="239" t="s">
        <v>45</v>
      </c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239"/>
      <c r="CP42" s="239"/>
      <c r="CQ42" s="239"/>
      <c r="CR42" s="239"/>
      <c r="CS42" s="239"/>
    </row>
    <row r="43" spans="1:97" s="24" customFormat="1" ht="9" customHeight="1">
      <c r="A43" s="237" t="s">
        <v>46</v>
      </c>
      <c r="B43" s="237"/>
      <c r="C43" s="219" t="s">
        <v>47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 t="s">
        <v>48</v>
      </c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 t="s">
        <v>49</v>
      </c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40" t="s">
        <v>50</v>
      </c>
      <c r="CC43" s="240"/>
      <c r="CD43" s="240"/>
      <c r="CE43" s="240"/>
      <c r="CF43" s="240"/>
      <c r="CG43" s="240"/>
      <c r="CH43" s="240"/>
      <c r="CI43" s="240"/>
      <c r="CJ43" s="240"/>
      <c r="CK43" s="240"/>
      <c r="CL43" s="240"/>
      <c r="CM43" s="240"/>
      <c r="CN43" s="240"/>
      <c r="CO43" s="240"/>
      <c r="CP43" s="240"/>
      <c r="CQ43" s="240"/>
      <c r="CR43" s="240"/>
      <c r="CS43" s="240"/>
    </row>
    <row r="44" spans="1:97" s="24" customFormat="1" ht="33.75" customHeight="1">
      <c r="A44" s="237" t="s">
        <v>46</v>
      </c>
      <c r="B44" s="237"/>
      <c r="C44" s="238" t="s">
        <v>51</v>
      </c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41">
        <f>ФИОисполнителя</f>
        <v>0</v>
      </c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3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6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8"/>
    </row>
    <row r="45" spans="1:97" s="24" customFormat="1" ht="9" customHeight="1">
      <c r="A45" s="237" t="s">
        <v>47</v>
      </c>
      <c r="B45" s="237"/>
      <c r="C45" s="238" t="s">
        <v>52</v>
      </c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4"/>
      <c r="BN45" s="244"/>
      <c r="BO45" s="244"/>
      <c r="BP45" s="244"/>
      <c r="BQ45" s="244"/>
      <c r="BR45" s="244"/>
      <c r="BS45" s="244"/>
      <c r="BT45" s="244"/>
      <c r="BU45" s="244"/>
      <c r="BV45" s="244"/>
      <c r="BW45" s="244"/>
      <c r="BX45" s="244"/>
      <c r="BY45" s="244"/>
      <c r="BZ45" s="244"/>
      <c r="CA45" s="244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8"/>
    </row>
    <row r="46" spans="1:97" s="24" customFormat="1" ht="40.15" customHeight="1">
      <c r="A46" s="237" t="s">
        <v>48</v>
      </c>
      <c r="B46" s="237"/>
      <c r="C46" s="238" t="s">
        <v>53</v>
      </c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1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9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8"/>
    </row>
    <row r="47" spans="1:97" s="24" customFormat="1" ht="19.149999999999999" customHeight="1">
      <c r="A47" s="237" t="s">
        <v>49</v>
      </c>
      <c r="B47" s="237"/>
      <c r="C47" s="238" t="s">
        <v>54</v>
      </c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1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9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8"/>
    </row>
    <row r="48" spans="1:97" s="24" customFormat="1" ht="22.5" customHeight="1">
      <c r="A48" s="237" t="s">
        <v>50</v>
      </c>
      <c r="B48" s="237"/>
      <c r="C48" s="238" t="s">
        <v>55</v>
      </c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44">
        <f>ИНН</f>
        <v>0</v>
      </c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65"/>
      <c r="AZ48" s="265"/>
      <c r="BA48" s="265"/>
      <c r="BB48" s="265"/>
      <c r="BC48" s="265"/>
      <c r="BD48" s="265"/>
      <c r="BE48" s="265"/>
      <c r="BF48" s="265"/>
      <c r="BG48" s="265"/>
      <c r="BH48" s="265"/>
      <c r="BI48" s="265"/>
      <c r="BJ48" s="265"/>
      <c r="BK48" s="265"/>
      <c r="BL48" s="265"/>
      <c r="BM48" s="265"/>
      <c r="BN48" s="265"/>
      <c r="BO48" s="265"/>
      <c r="BP48" s="265"/>
      <c r="BQ48" s="265"/>
      <c r="BR48" s="265"/>
      <c r="BS48" s="265"/>
      <c r="BT48" s="265"/>
      <c r="BU48" s="265"/>
      <c r="BV48" s="265"/>
      <c r="BW48" s="265"/>
      <c r="BX48" s="265"/>
      <c r="BY48" s="265"/>
      <c r="BZ48" s="265"/>
      <c r="CA48" s="265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8"/>
    </row>
    <row r="49" spans="1:97" s="24" customFormat="1" ht="9" customHeight="1">
      <c r="A49" s="237" t="s">
        <v>56</v>
      </c>
      <c r="B49" s="237"/>
      <c r="C49" s="238" t="s">
        <v>57</v>
      </c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9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9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8"/>
    </row>
    <row r="50" spans="1:97" s="24" customFormat="1" ht="19.149999999999999" customHeight="1">
      <c r="A50" s="237" t="s">
        <v>58</v>
      </c>
      <c r="B50" s="237"/>
      <c r="C50" s="238" t="s">
        <v>59</v>
      </c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9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9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8"/>
    </row>
    <row r="51" spans="1:97" s="24" customFormat="1" ht="19.149999999999999" customHeight="1" thickBot="1">
      <c r="A51" s="253" t="s">
        <v>60</v>
      </c>
      <c r="B51" s="253"/>
      <c r="C51" s="264" t="s">
        <v>61</v>
      </c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1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1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2"/>
    </row>
    <row r="52" spans="1:97" ht="10.9" customHeight="1">
      <c r="A52" s="23" t="s">
        <v>62</v>
      </c>
      <c r="B52" s="23"/>
      <c r="CJ52" s="2"/>
      <c r="CK52" s="2"/>
      <c r="CL52" s="2"/>
      <c r="CM52" s="2"/>
      <c r="CN52" s="2"/>
      <c r="CO52" s="2"/>
      <c r="CP52" s="2"/>
      <c r="CQ52" s="2"/>
      <c r="CR52" s="2"/>
      <c r="CS52" s="2" t="s">
        <v>63</v>
      </c>
    </row>
    <row r="53" spans="1:97" s="1" customFormat="1" ht="4.1500000000000004" customHeight="1"/>
    <row r="54" spans="1:97" ht="10.9" customHeight="1">
      <c r="A54" s="226" t="s">
        <v>64</v>
      </c>
      <c r="B54" s="226"/>
      <c r="C54" s="236" t="s">
        <v>65</v>
      </c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26" t="s">
        <v>66</v>
      </c>
      <c r="BV54" s="226"/>
      <c r="BW54" s="226"/>
      <c r="BX54" s="226"/>
      <c r="BY54" s="226"/>
      <c r="BZ54" s="226"/>
      <c r="CA54" s="226"/>
      <c r="CB54" s="226"/>
      <c r="CC54" s="226"/>
      <c r="CD54" s="226"/>
      <c r="CE54" s="226"/>
      <c r="CF54" s="226"/>
      <c r="CG54" s="226"/>
      <c r="CH54" s="226"/>
      <c r="CI54" s="226"/>
      <c r="CJ54" s="226" t="s">
        <v>67</v>
      </c>
      <c r="CK54" s="226"/>
      <c r="CL54" s="226"/>
      <c r="CM54" s="226"/>
      <c r="CN54" s="226"/>
      <c r="CO54" s="226"/>
      <c r="CP54" s="226"/>
      <c r="CQ54" s="226"/>
      <c r="CR54" s="226"/>
      <c r="CS54" s="226"/>
    </row>
    <row r="55" spans="1:97" ht="16.899999999999999" customHeight="1">
      <c r="A55" s="254"/>
      <c r="B55" s="222"/>
      <c r="C55" s="236" t="s">
        <v>68</v>
      </c>
      <c r="D55" s="236"/>
      <c r="E55" s="236"/>
      <c r="F55" s="236"/>
      <c r="G55" s="236"/>
      <c r="H55" s="236"/>
      <c r="I55" s="236"/>
      <c r="J55" s="236"/>
      <c r="K55" s="236"/>
      <c r="L55" s="236"/>
      <c r="M55" s="236" t="s">
        <v>69</v>
      </c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 t="s">
        <v>70</v>
      </c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 t="s">
        <v>71</v>
      </c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 t="s">
        <v>72</v>
      </c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48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4"/>
      <c r="CJ55" s="254"/>
      <c r="CK55" s="230"/>
      <c r="CL55" s="230"/>
      <c r="CM55" s="230"/>
      <c r="CN55" s="230"/>
      <c r="CO55" s="230"/>
      <c r="CP55" s="230"/>
      <c r="CQ55" s="230"/>
      <c r="CR55" s="230"/>
      <c r="CS55" s="222"/>
    </row>
    <row r="56" spans="1:97" ht="10.9" customHeight="1">
      <c r="A56" s="248"/>
      <c r="B56" s="224"/>
      <c r="C56" s="236" t="s">
        <v>73</v>
      </c>
      <c r="D56" s="236"/>
      <c r="E56" s="236"/>
      <c r="F56" s="236"/>
      <c r="G56" s="236"/>
      <c r="H56" s="236"/>
      <c r="I56" s="236" t="s">
        <v>74</v>
      </c>
      <c r="J56" s="236"/>
      <c r="K56" s="236"/>
      <c r="L56" s="236"/>
      <c r="M56" s="236" t="s">
        <v>73</v>
      </c>
      <c r="N56" s="236"/>
      <c r="O56" s="236"/>
      <c r="P56" s="236"/>
      <c r="Q56" s="236"/>
      <c r="R56" s="236" t="s">
        <v>74</v>
      </c>
      <c r="S56" s="236"/>
      <c r="T56" s="236"/>
      <c r="U56" s="236"/>
      <c r="V56" s="236"/>
      <c r="W56" s="236"/>
      <c r="X56" s="236"/>
      <c r="Y56" s="236" t="s">
        <v>73</v>
      </c>
      <c r="Z56" s="236"/>
      <c r="AA56" s="236"/>
      <c r="AB56" s="236"/>
      <c r="AC56" s="236"/>
      <c r="AD56" s="236"/>
      <c r="AE56" s="236"/>
      <c r="AF56" s="236" t="s">
        <v>74</v>
      </c>
      <c r="AG56" s="236"/>
      <c r="AH56" s="236"/>
      <c r="AI56" s="236"/>
      <c r="AJ56" s="236"/>
      <c r="AK56" s="236"/>
      <c r="AL56" s="236"/>
      <c r="AM56" s="236"/>
      <c r="AN56" s="236"/>
      <c r="AO56" s="236" t="s">
        <v>73</v>
      </c>
      <c r="AP56" s="236"/>
      <c r="AQ56" s="236"/>
      <c r="AR56" s="236"/>
      <c r="AS56" s="236"/>
      <c r="AT56" s="236"/>
      <c r="AU56" s="236"/>
      <c r="AV56" s="236"/>
      <c r="AW56" s="236"/>
      <c r="AX56" s="236" t="s">
        <v>74</v>
      </c>
      <c r="AY56" s="236"/>
      <c r="AZ56" s="236"/>
      <c r="BA56" s="236"/>
      <c r="BB56" s="236"/>
      <c r="BC56" s="236"/>
      <c r="BD56" s="236"/>
      <c r="BE56" s="236"/>
      <c r="BF56" s="236" t="s">
        <v>73</v>
      </c>
      <c r="BG56" s="236"/>
      <c r="BH56" s="236"/>
      <c r="BI56" s="236"/>
      <c r="BJ56" s="236"/>
      <c r="BK56" s="236"/>
      <c r="BL56" s="236"/>
      <c r="BM56" s="236"/>
      <c r="BN56" s="236" t="s">
        <v>74</v>
      </c>
      <c r="BO56" s="236"/>
      <c r="BP56" s="236"/>
      <c r="BQ56" s="236"/>
      <c r="BR56" s="236"/>
      <c r="BS56" s="236"/>
      <c r="BT56" s="236"/>
      <c r="BU56" s="236" t="s">
        <v>75</v>
      </c>
      <c r="BV56" s="236"/>
      <c r="BW56" s="236"/>
      <c r="BX56" s="236"/>
      <c r="BY56" s="236"/>
      <c r="BZ56" s="236"/>
      <c r="CA56" s="236"/>
      <c r="CB56" s="236"/>
      <c r="CC56" s="236"/>
      <c r="CD56" s="236"/>
      <c r="CE56" s="236" t="s">
        <v>76</v>
      </c>
      <c r="CF56" s="236"/>
      <c r="CG56" s="236"/>
      <c r="CH56" s="236"/>
      <c r="CI56" s="236"/>
      <c r="CJ56" s="248"/>
      <c r="CK56" s="223"/>
      <c r="CL56" s="223"/>
      <c r="CM56" s="223"/>
      <c r="CN56" s="223"/>
      <c r="CO56" s="223"/>
      <c r="CP56" s="223"/>
      <c r="CQ56" s="223"/>
      <c r="CR56" s="223"/>
      <c r="CS56" s="224"/>
    </row>
    <row r="57" spans="1:97" ht="10.9" customHeight="1" thickBot="1">
      <c r="A57" s="236" t="s">
        <v>46</v>
      </c>
      <c r="B57" s="236"/>
      <c r="C57" s="236" t="s">
        <v>47</v>
      </c>
      <c r="D57" s="236"/>
      <c r="E57" s="236"/>
      <c r="F57" s="236"/>
      <c r="G57" s="236"/>
      <c r="H57" s="236"/>
      <c r="I57" s="236" t="s">
        <v>48</v>
      </c>
      <c r="J57" s="236"/>
      <c r="K57" s="236"/>
      <c r="L57" s="236"/>
      <c r="M57" s="236" t="s">
        <v>49</v>
      </c>
      <c r="N57" s="236"/>
      <c r="O57" s="236"/>
      <c r="P57" s="236"/>
      <c r="Q57" s="236"/>
      <c r="R57" s="236" t="s">
        <v>50</v>
      </c>
      <c r="S57" s="236"/>
      <c r="T57" s="236"/>
      <c r="U57" s="236"/>
      <c r="V57" s="236"/>
      <c r="W57" s="236"/>
      <c r="X57" s="236"/>
      <c r="Y57" s="236" t="s">
        <v>56</v>
      </c>
      <c r="Z57" s="236"/>
      <c r="AA57" s="236"/>
      <c r="AB57" s="236"/>
      <c r="AC57" s="236"/>
      <c r="AD57" s="236"/>
      <c r="AE57" s="236"/>
      <c r="AF57" s="236" t="s">
        <v>58</v>
      </c>
      <c r="AG57" s="236"/>
      <c r="AH57" s="236"/>
      <c r="AI57" s="236"/>
      <c r="AJ57" s="236"/>
      <c r="AK57" s="236"/>
      <c r="AL57" s="236"/>
      <c r="AM57" s="236"/>
      <c r="AN57" s="236"/>
      <c r="AO57" s="236" t="s">
        <v>60</v>
      </c>
      <c r="AP57" s="236"/>
      <c r="AQ57" s="236"/>
      <c r="AR57" s="236"/>
      <c r="AS57" s="236"/>
      <c r="AT57" s="236"/>
      <c r="AU57" s="236"/>
      <c r="AV57" s="236"/>
      <c r="AW57" s="236"/>
      <c r="AX57" s="236" t="s">
        <v>77</v>
      </c>
      <c r="AY57" s="236"/>
      <c r="AZ57" s="236"/>
      <c r="BA57" s="236"/>
      <c r="BB57" s="236"/>
      <c r="BC57" s="236"/>
      <c r="BD57" s="236"/>
      <c r="BE57" s="236"/>
      <c r="BF57" s="236" t="s">
        <v>78</v>
      </c>
      <c r="BG57" s="236"/>
      <c r="BH57" s="236"/>
      <c r="BI57" s="236"/>
      <c r="BJ57" s="236"/>
      <c r="BK57" s="236"/>
      <c r="BL57" s="236"/>
      <c r="BM57" s="236"/>
      <c r="BN57" s="236" t="s">
        <v>79</v>
      </c>
      <c r="BO57" s="236"/>
      <c r="BP57" s="236"/>
      <c r="BQ57" s="236"/>
      <c r="BR57" s="236"/>
      <c r="BS57" s="236"/>
      <c r="BT57" s="236"/>
      <c r="BU57" s="236" t="s">
        <v>80</v>
      </c>
      <c r="BV57" s="236"/>
      <c r="BW57" s="236"/>
      <c r="BX57" s="236"/>
      <c r="BY57" s="236"/>
      <c r="BZ57" s="236"/>
      <c r="CA57" s="236"/>
      <c r="CB57" s="236"/>
      <c r="CC57" s="236"/>
      <c r="CD57" s="236"/>
      <c r="CE57" s="236" t="s">
        <v>81</v>
      </c>
      <c r="CF57" s="236"/>
      <c r="CG57" s="236"/>
      <c r="CH57" s="236"/>
      <c r="CI57" s="236"/>
      <c r="CJ57" s="236" t="s">
        <v>82</v>
      </c>
      <c r="CK57" s="236"/>
      <c r="CL57" s="236"/>
      <c r="CM57" s="236"/>
      <c r="CN57" s="236"/>
      <c r="CO57" s="236"/>
      <c r="CP57" s="236"/>
      <c r="CQ57" s="236"/>
      <c r="CR57" s="236"/>
      <c r="CS57" s="236"/>
    </row>
    <row r="58" spans="1:97" s="1" customFormat="1" ht="4.1500000000000004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</row>
    <row r="59" spans="1:97" s="2" customFormat="1" ht="9" customHeight="1">
      <c r="A59" s="23" t="s">
        <v>83</v>
      </c>
      <c r="B59" s="23"/>
    </row>
    <row r="60" spans="1:97" s="2" customFormat="1" ht="4.1500000000000004" customHeight="1"/>
    <row r="61" spans="1:97" s="2" customFormat="1" ht="9" customHeight="1">
      <c r="A61" s="226" t="s">
        <v>64</v>
      </c>
      <c r="B61" s="226"/>
      <c r="C61" s="229" t="s">
        <v>84</v>
      </c>
      <c r="D61" s="229"/>
      <c r="E61" s="229"/>
      <c r="F61" s="229"/>
      <c r="G61" s="229"/>
      <c r="H61" s="229" t="s">
        <v>85</v>
      </c>
      <c r="I61" s="229"/>
      <c r="J61" s="229"/>
      <c r="K61" s="229"/>
      <c r="L61" s="229"/>
      <c r="M61" s="229" t="s">
        <v>86</v>
      </c>
      <c r="N61" s="229"/>
      <c r="O61" s="229"/>
      <c r="P61" s="229"/>
      <c r="Q61" s="229"/>
      <c r="R61" s="229"/>
      <c r="S61" s="229"/>
      <c r="T61" s="231" t="s">
        <v>87</v>
      </c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29" t="s">
        <v>88</v>
      </c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 t="s">
        <v>89</v>
      </c>
      <c r="AU61" s="229"/>
      <c r="AV61" s="229"/>
      <c r="AW61" s="229"/>
      <c r="AX61" s="229"/>
      <c r="AY61" s="229"/>
      <c r="AZ61" s="229"/>
      <c r="BA61" s="229"/>
      <c r="BB61" s="229"/>
      <c r="BC61" s="229"/>
      <c r="BD61" s="231" t="s">
        <v>90</v>
      </c>
      <c r="BE61" s="231"/>
      <c r="BF61" s="231"/>
      <c r="BG61" s="231"/>
      <c r="BH61" s="231"/>
      <c r="BI61" s="231"/>
      <c r="BJ61" s="231"/>
      <c r="BK61" s="231"/>
      <c r="BL61" s="231"/>
      <c r="BM61" s="231"/>
      <c r="BN61" s="231"/>
      <c r="BO61" s="231"/>
      <c r="BP61" s="231"/>
      <c r="BQ61" s="231"/>
      <c r="BR61" s="231"/>
      <c r="BS61" s="229" t="s">
        <v>91</v>
      </c>
      <c r="BT61" s="229"/>
      <c r="BU61" s="229"/>
      <c r="BV61" s="229"/>
      <c r="BW61" s="229"/>
      <c r="BX61" s="229"/>
      <c r="BY61" s="229"/>
      <c r="BZ61" s="229"/>
      <c r="CA61" s="229"/>
      <c r="CB61" s="229"/>
      <c r="CC61" s="229"/>
      <c r="CD61" s="229"/>
      <c r="CE61" s="229"/>
      <c r="CF61" s="229"/>
      <c r="CG61" s="229"/>
      <c r="CH61" s="229"/>
      <c r="CI61" s="229"/>
      <c r="CJ61" s="229"/>
      <c r="CK61" s="229"/>
      <c r="CL61" s="229" t="s">
        <v>92</v>
      </c>
      <c r="CM61" s="229"/>
      <c r="CN61" s="229"/>
      <c r="CO61" s="229"/>
      <c r="CP61" s="229"/>
      <c r="CQ61" s="229"/>
      <c r="CR61" s="229"/>
      <c r="CS61" s="229"/>
    </row>
    <row r="62" spans="1:97" s="2" customFormat="1" ht="16.899999999999999" customHeight="1">
      <c r="A62" s="248"/>
      <c r="B62" s="224"/>
      <c r="C62" s="223"/>
      <c r="D62" s="223"/>
      <c r="E62" s="223"/>
      <c r="F62" s="223"/>
      <c r="G62" s="224"/>
      <c r="H62" s="223"/>
      <c r="I62" s="223"/>
      <c r="J62" s="223"/>
      <c r="K62" s="223"/>
      <c r="L62" s="224"/>
      <c r="M62" s="223"/>
      <c r="N62" s="223"/>
      <c r="O62" s="223"/>
      <c r="P62" s="223"/>
      <c r="Q62" s="223"/>
      <c r="R62" s="223"/>
      <c r="S62" s="224"/>
      <c r="T62" s="224" t="s">
        <v>93</v>
      </c>
      <c r="U62" s="224"/>
      <c r="V62" s="224"/>
      <c r="W62" s="224"/>
      <c r="X62" s="224"/>
      <c r="Y62" s="224"/>
      <c r="Z62" s="224"/>
      <c r="AA62" s="224"/>
      <c r="AB62" s="224"/>
      <c r="AC62" s="224" t="s">
        <v>94</v>
      </c>
      <c r="AD62" s="224"/>
      <c r="AE62" s="224"/>
      <c r="AF62" s="224"/>
      <c r="AG62" s="224"/>
      <c r="AH62" s="224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4"/>
      <c r="AT62" s="223"/>
      <c r="AU62" s="223"/>
      <c r="AV62" s="223"/>
      <c r="AW62" s="223"/>
      <c r="AX62" s="223"/>
      <c r="AY62" s="223"/>
      <c r="AZ62" s="223"/>
      <c r="BA62" s="223"/>
      <c r="BB62" s="223"/>
      <c r="BC62" s="224"/>
      <c r="BD62" s="224" t="s">
        <v>95</v>
      </c>
      <c r="BE62" s="224"/>
      <c r="BF62" s="224"/>
      <c r="BG62" s="224"/>
      <c r="BH62" s="224"/>
      <c r="BI62" s="224"/>
      <c r="BJ62" s="224"/>
      <c r="BK62" s="224" t="s">
        <v>96</v>
      </c>
      <c r="BL62" s="224"/>
      <c r="BM62" s="224"/>
      <c r="BN62" s="224"/>
      <c r="BO62" s="224"/>
      <c r="BP62" s="224"/>
      <c r="BQ62" s="224"/>
      <c r="BR62" s="224"/>
      <c r="BS62" s="223"/>
      <c r="BT62" s="223"/>
      <c r="BU62" s="223"/>
      <c r="BV62" s="223"/>
      <c r="BW62" s="223"/>
      <c r="BX62" s="223"/>
      <c r="BY62" s="223"/>
      <c r="BZ62" s="223"/>
      <c r="CA62" s="223"/>
      <c r="CB62" s="223"/>
      <c r="CC62" s="223"/>
      <c r="CD62" s="223"/>
      <c r="CE62" s="223"/>
      <c r="CF62" s="223"/>
      <c r="CG62" s="223"/>
      <c r="CH62" s="223"/>
      <c r="CI62" s="223"/>
      <c r="CJ62" s="223"/>
      <c r="CK62" s="224"/>
      <c r="CL62" s="223"/>
      <c r="CM62" s="223"/>
      <c r="CN62" s="223"/>
      <c r="CO62" s="223"/>
      <c r="CP62" s="223"/>
      <c r="CQ62" s="223"/>
      <c r="CR62" s="223"/>
      <c r="CS62" s="224"/>
    </row>
    <row r="63" spans="1:97" s="3" customFormat="1" ht="9" customHeight="1" thickBot="1">
      <c r="A63" s="228" t="s">
        <v>46</v>
      </c>
      <c r="B63" s="228"/>
      <c r="C63" s="224" t="s">
        <v>47</v>
      </c>
      <c r="D63" s="224"/>
      <c r="E63" s="224"/>
      <c r="F63" s="224"/>
      <c r="G63" s="224"/>
      <c r="H63" s="224" t="s">
        <v>48</v>
      </c>
      <c r="I63" s="224"/>
      <c r="J63" s="224"/>
      <c r="K63" s="224"/>
      <c r="L63" s="224"/>
      <c r="M63" s="224" t="s">
        <v>49</v>
      </c>
      <c r="N63" s="224"/>
      <c r="O63" s="224"/>
      <c r="P63" s="224"/>
      <c r="Q63" s="224"/>
      <c r="R63" s="224"/>
      <c r="S63" s="224"/>
      <c r="T63" s="224" t="s">
        <v>50</v>
      </c>
      <c r="U63" s="224"/>
      <c r="V63" s="224"/>
      <c r="W63" s="224"/>
      <c r="X63" s="224"/>
      <c r="Y63" s="224"/>
      <c r="Z63" s="224"/>
      <c r="AA63" s="224"/>
      <c r="AB63" s="224"/>
      <c r="AC63" s="224" t="s">
        <v>56</v>
      </c>
      <c r="AD63" s="224"/>
      <c r="AE63" s="224"/>
      <c r="AF63" s="224"/>
      <c r="AG63" s="224"/>
      <c r="AH63" s="224"/>
      <c r="AI63" s="224" t="s">
        <v>58</v>
      </c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 t="s">
        <v>60</v>
      </c>
      <c r="AU63" s="224"/>
      <c r="AV63" s="224"/>
      <c r="AW63" s="224"/>
      <c r="AX63" s="224"/>
      <c r="AY63" s="224"/>
      <c r="AZ63" s="224"/>
      <c r="BA63" s="224"/>
      <c r="BB63" s="224"/>
      <c r="BC63" s="224"/>
      <c r="BD63" s="224" t="s">
        <v>77</v>
      </c>
      <c r="BE63" s="224"/>
      <c r="BF63" s="224"/>
      <c r="BG63" s="224"/>
      <c r="BH63" s="224"/>
      <c r="BI63" s="224"/>
      <c r="BJ63" s="224"/>
      <c r="BK63" s="224" t="s">
        <v>78</v>
      </c>
      <c r="BL63" s="224"/>
      <c r="BM63" s="224"/>
      <c r="BN63" s="224"/>
      <c r="BO63" s="224"/>
      <c r="BP63" s="224"/>
      <c r="BQ63" s="224"/>
      <c r="BR63" s="224"/>
      <c r="BS63" s="224" t="s">
        <v>79</v>
      </c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 t="s">
        <v>80</v>
      </c>
      <c r="CM63" s="224"/>
      <c r="CN63" s="224"/>
      <c r="CO63" s="224"/>
      <c r="CP63" s="224"/>
      <c r="CQ63" s="224"/>
      <c r="CR63" s="224"/>
      <c r="CS63" s="224"/>
    </row>
    <row r="64" spans="1:97" ht="10.9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</row>
    <row r="65" spans="1:97" ht="10.9" customHeight="1">
      <c r="A65" s="3" t="s">
        <v>97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D65" s="5"/>
      <c r="AE65" s="5"/>
      <c r="AF65" s="5"/>
      <c r="AG65" s="5"/>
      <c r="AH65" s="5"/>
      <c r="AI65" s="5"/>
      <c r="AJ65" s="5"/>
      <c r="AK65" s="5"/>
      <c r="AL65" s="5"/>
      <c r="AM65" s="5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</row>
    <row r="66" spans="1:97" ht="10.9" customHeight="1">
      <c r="A66" s="35" t="s">
        <v>98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6" t="s">
        <v>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D66" s="6" t="s">
        <v>7</v>
      </c>
      <c r="AE66" s="6"/>
      <c r="AF66" s="6"/>
      <c r="AG66" s="6"/>
      <c r="AH66" s="6"/>
      <c r="AI66" s="6"/>
      <c r="AJ66" s="6"/>
      <c r="AK66" s="6"/>
      <c r="AL66" s="6"/>
      <c r="AM66" s="6"/>
      <c r="AP66" s="6" t="s">
        <v>8</v>
      </c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</row>
    <row r="67" spans="1:97" ht="10.9" customHeight="1"/>
    <row r="68" spans="1:97" ht="10.9" customHeight="1">
      <c r="A68" s="3" t="s">
        <v>241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97" ht="10.9" customHeight="1"/>
    <row r="70" spans="1:97" ht="10.9" customHeight="1">
      <c r="A70" s="3" t="s">
        <v>99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D70" s="5"/>
      <c r="AE70" s="5"/>
      <c r="AF70" s="5"/>
      <c r="AG70" s="5"/>
      <c r="AH70" s="5"/>
      <c r="AI70" s="5"/>
      <c r="AJ70" s="5"/>
      <c r="AK70" s="5"/>
      <c r="AL70" s="5"/>
      <c r="AM70" s="5"/>
      <c r="AP70" s="203"/>
      <c r="AQ70" s="203"/>
      <c r="AR70" s="203"/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203"/>
    </row>
    <row r="71" spans="1:97" ht="10.9" customHeight="1">
      <c r="N71" s="6" t="s">
        <v>6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D71" s="6" t="s">
        <v>7</v>
      </c>
      <c r="AE71" s="6"/>
      <c r="AF71" s="6"/>
      <c r="AG71" s="6"/>
      <c r="AH71" s="6"/>
      <c r="AI71" s="6"/>
      <c r="AJ71" s="6"/>
      <c r="AK71" s="6"/>
      <c r="AL71" s="6"/>
      <c r="AM71" s="6"/>
      <c r="AP71" s="6" t="s">
        <v>8</v>
      </c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</row>
    <row r="72" spans="1:97" ht="10.9" customHeight="1"/>
    <row r="73" spans="1:97" s="1" customFormat="1" ht="10.9" customHeight="1">
      <c r="A73" s="3" t="s">
        <v>241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97" s="36" customFormat="1" ht="9" customHeight="1">
      <c r="A74" s="23" t="s">
        <v>100</v>
      </c>
    </row>
    <row r="75" spans="1:97" s="36" customFormat="1" ht="4.1500000000000004" customHeight="1"/>
    <row r="76" spans="1:97" s="36" customFormat="1" ht="7.9" customHeight="1">
      <c r="A76" s="236" t="s">
        <v>101</v>
      </c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1" t="s">
        <v>102</v>
      </c>
      <c r="CJ76" s="231"/>
      <c r="CK76" s="231"/>
      <c r="CL76" s="231"/>
      <c r="CM76" s="231"/>
      <c r="CN76" s="231"/>
      <c r="CO76" s="231"/>
      <c r="CP76" s="231"/>
      <c r="CQ76" s="231"/>
      <c r="CR76" s="231"/>
      <c r="CS76" s="229" t="s">
        <v>103</v>
      </c>
    </row>
    <row r="77" spans="1:97" s="36" customFormat="1" ht="46.9" customHeight="1">
      <c r="A77" s="227" t="s">
        <v>64</v>
      </c>
      <c r="B77" s="222" t="s">
        <v>104</v>
      </c>
      <c r="C77" s="222"/>
      <c r="D77" s="222"/>
      <c r="E77" s="222"/>
      <c r="F77" s="222" t="s">
        <v>105</v>
      </c>
      <c r="G77" s="222"/>
      <c r="H77" s="222"/>
      <c r="I77" s="222"/>
      <c r="J77" s="222"/>
      <c r="K77" s="222"/>
      <c r="L77" s="222"/>
      <c r="M77" s="222"/>
      <c r="N77" s="222"/>
      <c r="O77" s="224" t="s">
        <v>106</v>
      </c>
      <c r="P77" s="224"/>
      <c r="Q77" s="224"/>
      <c r="R77" s="224"/>
      <c r="S77" s="224"/>
      <c r="T77" s="224"/>
      <c r="U77" s="224"/>
      <c r="V77" s="224"/>
      <c r="W77" s="224"/>
      <c r="X77" s="224" t="s">
        <v>87</v>
      </c>
      <c r="Y77" s="224"/>
      <c r="Z77" s="224"/>
      <c r="AA77" s="224"/>
      <c r="AB77" s="224"/>
      <c r="AC77" s="224"/>
      <c r="AD77" s="224"/>
      <c r="AE77" s="224"/>
      <c r="AF77" s="224"/>
      <c r="AG77" s="224"/>
      <c r="AH77" s="222" t="s">
        <v>107</v>
      </c>
      <c r="AI77" s="222"/>
      <c r="AJ77" s="222"/>
      <c r="AK77" s="222"/>
      <c r="AL77" s="222"/>
      <c r="AM77" s="222" t="s">
        <v>108</v>
      </c>
      <c r="AN77" s="222"/>
      <c r="AO77" s="222"/>
      <c r="AP77" s="222"/>
      <c r="AQ77" s="222"/>
      <c r="AR77" s="222"/>
      <c r="AS77" s="222"/>
      <c r="AT77" s="222"/>
      <c r="AU77" s="222" t="s">
        <v>109</v>
      </c>
      <c r="AV77" s="222"/>
      <c r="AW77" s="222"/>
      <c r="AX77" s="222"/>
      <c r="AY77" s="222"/>
      <c r="AZ77" s="222"/>
      <c r="BA77" s="222"/>
      <c r="BB77" s="222" t="s">
        <v>110</v>
      </c>
      <c r="BC77" s="222"/>
      <c r="BD77" s="222"/>
      <c r="BE77" s="222"/>
      <c r="BF77" s="222"/>
      <c r="BG77" s="222" t="s">
        <v>111</v>
      </c>
      <c r="BH77" s="222"/>
      <c r="BI77" s="222"/>
      <c r="BJ77" s="222"/>
      <c r="BK77" s="222"/>
      <c r="BL77" s="222"/>
      <c r="BM77" s="222"/>
      <c r="BN77" s="222"/>
      <c r="BO77" s="222" t="s">
        <v>265</v>
      </c>
      <c r="BP77" s="222"/>
      <c r="BQ77" s="222"/>
      <c r="BR77" s="222"/>
      <c r="BS77" s="222"/>
      <c r="BT77" s="222"/>
      <c r="BU77" s="222"/>
      <c r="BV77" s="222" t="s">
        <v>113</v>
      </c>
      <c r="BW77" s="222"/>
      <c r="BX77" s="222"/>
      <c r="BY77" s="222"/>
      <c r="BZ77" s="222"/>
      <c r="CA77" s="222"/>
      <c r="CB77" s="222"/>
      <c r="CC77" s="222"/>
      <c r="CD77" s="222"/>
      <c r="CE77" s="222"/>
      <c r="CF77" s="222" t="s">
        <v>114</v>
      </c>
      <c r="CG77" s="222"/>
      <c r="CH77" s="222"/>
      <c r="CI77" s="222" t="s">
        <v>115</v>
      </c>
      <c r="CJ77" s="222"/>
      <c r="CK77" s="222"/>
      <c r="CL77" s="222"/>
      <c r="CM77" s="222"/>
      <c r="CN77" s="222" t="s">
        <v>116</v>
      </c>
      <c r="CO77" s="222"/>
      <c r="CP77" s="222"/>
      <c r="CQ77" s="222"/>
      <c r="CR77" s="222"/>
      <c r="CS77" s="222"/>
    </row>
    <row r="78" spans="1:97" s="36" customFormat="1" ht="46.9" customHeight="1">
      <c r="A78" s="228"/>
      <c r="B78" s="223"/>
      <c r="C78" s="223"/>
      <c r="D78" s="223"/>
      <c r="E78" s="224"/>
      <c r="F78" s="223"/>
      <c r="G78" s="223"/>
      <c r="H78" s="223"/>
      <c r="I78" s="223"/>
      <c r="J78" s="223"/>
      <c r="K78" s="223"/>
      <c r="L78" s="223"/>
      <c r="M78" s="223"/>
      <c r="N78" s="224"/>
      <c r="O78" s="224" t="s">
        <v>117</v>
      </c>
      <c r="P78" s="224"/>
      <c r="Q78" s="224"/>
      <c r="R78" s="224" t="s">
        <v>118</v>
      </c>
      <c r="S78" s="224"/>
      <c r="T78" s="224"/>
      <c r="U78" s="224"/>
      <c r="V78" s="224"/>
      <c r="W78" s="224"/>
      <c r="X78" s="224" t="s">
        <v>94</v>
      </c>
      <c r="Y78" s="224"/>
      <c r="Z78" s="224"/>
      <c r="AA78" s="224"/>
      <c r="AB78" s="224"/>
      <c r="AC78" s="224" t="s">
        <v>119</v>
      </c>
      <c r="AD78" s="224"/>
      <c r="AE78" s="224"/>
      <c r="AF78" s="224"/>
      <c r="AG78" s="224"/>
      <c r="AH78" s="223"/>
      <c r="AI78" s="223"/>
      <c r="AJ78" s="223"/>
      <c r="AK78" s="223"/>
      <c r="AL78" s="224"/>
      <c r="AM78" s="223"/>
      <c r="AN78" s="223"/>
      <c r="AO78" s="223"/>
      <c r="AP78" s="223"/>
      <c r="AQ78" s="223"/>
      <c r="AR78" s="223"/>
      <c r="AS78" s="223"/>
      <c r="AT78" s="224"/>
      <c r="AU78" s="223"/>
      <c r="AV78" s="223"/>
      <c r="AW78" s="223"/>
      <c r="AX78" s="223"/>
      <c r="AY78" s="223"/>
      <c r="AZ78" s="223"/>
      <c r="BA78" s="224"/>
      <c r="BB78" s="223"/>
      <c r="BC78" s="223"/>
      <c r="BD78" s="223"/>
      <c r="BE78" s="223"/>
      <c r="BF78" s="224"/>
      <c r="BG78" s="223"/>
      <c r="BH78" s="223"/>
      <c r="BI78" s="223"/>
      <c r="BJ78" s="223"/>
      <c r="BK78" s="223"/>
      <c r="BL78" s="223"/>
      <c r="BM78" s="223"/>
      <c r="BN78" s="224"/>
      <c r="BO78" s="223"/>
      <c r="BP78" s="223"/>
      <c r="BQ78" s="223"/>
      <c r="BR78" s="223"/>
      <c r="BS78" s="223"/>
      <c r="BT78" s="223"/>
      <c r="BU78" s="224"/>
      <c r="BV78" s="223"/>
      <c r="BW78" s="223"/>
      <c r="BX78" s="223"/>
      <c r="BY78" s="223"/>
      <c r="BZ78" s="223"/>
      <c r="CA78" s="223"/>
      <c r="CB78" s="223"/>
      <c r="CC78" s="223"/>
      <c r="CD78" s="223"/>
      <c r="CE78" s="224"/>
      <c r="CF78" s="223"/>
      <c r="CG78" s="223"/>
      <c r="CH78" s="224"/>
      <c r="CI78" s="223"/>
      <c r="CJ78" s="223"/>
      <c r="CK78" s="223"/>
      <c r="CL78" s="223"/>
      <c r="CM78" s="224"/>
      <c r="CN78" s="223"/>
      <c r="CO78" s="223"/>
      <c r="CP78" s="223"/>
      <c r="CQ78" s="223"/>
      <c r="CR78" s="224"/>
      <c r="CS78" s="224"/>
    </row>
    <row r="79" spans="1:97" s="36" customFormat="1" ht="7.9" customHeight="1" thickBot="1">
      <c r="A79" s="37" t="s">
        <v>46</v>
      </c>
      <c r="B79" s="225" t="s">
        <v>47</v>
      </c>
      <c r="C79" s="225"/>
      <c r="D79" s="225"/>
      <c r="E79" s="225"/>
      <c r="F79" s="225" t="s">
        <v>48</v>
      </c>
      <c r="G79" s="225"/>
      <c r="H79" s="225"/>
      <c r="I79" s="225"/>
      <c r="J79" s="225"/>
      <c r="K79" s="225"/>
      <c r="L79" s="225"/>
      <c r="M79" s="225"/>
      <c r="N79" s="225"/>
      <c r="O79" s="225" t="s">
        <v>49</v>
      </c>
      <c r="P79" s="225"/>
      <c r="Q79" s="225"/>
      <c r="R79" s="225" t="s">
        <v>50</v>
      </c>
      <c r="S79" s="225"/>
      <c r="T79" s="225"/>
      <c r="U79" s="225"/>
      <c r="V79" s="225"/>
      <c r="W79" s="225"/>
      <c r="X79" s="225" t="s">
        <v>56</v>
      </c>
      <c r="Y79" s="225"/>
      <c r="Z79" s="225"/>
      <c r="AA79" s="225"/>
      <c r="AB79" s="225"/>
      <c r="AC79" s="225" t="s">
        <v>58</v>
      </c>
      <c r="AD79" s="225"/>
      <c r="AE79" s="225"/>
      <c r="AF79" s="225"/>
      <c r="AG79" s="225"/>
      <c r="AH79" s="225" t="s">
        <v>60</v>
      </c>
      <c r="AI79" s="225"/>
      <c r="AJ79" s="225"/>
      <c r="AK79" s="225"/>
      <c r="AL79" s="225"/>
      <c r="AM79" s="225" t="s">
        <v>77</v>
      </c>
      <c r="AN79" s="225"/>
      <c r="AO79" s="225"/>
      <c r="AP79" s="225"/>
      <c r="AQ79" s="225"/>
      <c r="AR79" s="225"/>
      <c r="AS79" s="225"/>
      <c r="AT79" s="225"/>
      <c r="AU79" s="225" t="s">
        <v>78</v>
      </c>
      <c r="AV79" s="225"/>
      <c r="AW79" s="225"/>
      <c r="AX79" s="225"/>
      <c r="AY79" s="225"/>
      <c r="AZ79" s="225"/>
      <c r="BA79" s="225"/>
      <c r="BB79" s="225" t="s">
        <v>79</v>
      </c>
      <c r="BC79" s="225"/>
      <c r="BD79" s="225"/>
      <c r="BE79" s="225"/>
      <c r="BF79" s="225"/>
      <c r="BG79" s="225" t="s">
        <v>80</v>
      </c>
      <c r="BH79" s="225"/>
      <c r="BI79" s="225"/>
      <c r="BJ79" s="225"/>
      <c r="BK79" s="225"/>
      <c r="BL79" s="225"/>
      <c r="BM79" s="225"/>
      <c r="BN79" s="225"/>
      <c r="BO79" s="225" t="s">
        <v>81</v>
      </c>
      <c r="BP79" s="225"/>
      <c r="BQ79" s="225"/>
      <c r="BR79" s="225"/>
      <c r="BS79" s="225"/>
      <c r="BT79" s="225"/>
      <c r="BU79" s="225"/>
      <c r="BV79" s="225" t="s">
        <v>82</v>
      </c>
      <c r="BW79" s="225"/>
      <c r="BX79" s="225"/>
      <c r="BY79" s="225"/>
      <c r="BZ79" s="225"/>
      <c r="CA79" s="225"/>
      <c r="CB79" s="225"/>
      <c r="CC79" s="225"/>
      <c r="CD79" s="225"/>
      <c r="CE79" s="225"/>
      <c r="CF79" s="225" t="s">
        <v>120</v>
      </c>
      <c r="CG79" s="225"/>
      <c r="CH79" s="225"/>
      <c r="CI79" s="225" t="s">
        <v>121</v>
      </c>
      <c r="CJ79" s="225"/>
      <c r="CK79" s="225"/>
      <c r="CL79" s="225"/>
      <c r="CM79" s="225"/>
      <c r="CN79" s="225" t="s">
        <v>122</v>
      </c>
      <c r="CO79" s="225"/>
      <c r="CP79" s="225"/>
      <c r="CQ79" s="225"/>
      <c r="CR79" s="225"/>
      <c r="CS79" s="38" t="s">
        <v>123</v>
      </c>
    </row>
    <row r="80" spans="1:97" s="36" customFormat="1" ht="42" customHeight="1" thickBot="1">
      <c r="A80" s="128" t="s">
        <v>46</v>
      </c>
      <c r="B80" s="129"/>
      <c r="C80" s="129"/>
      <c r="D80" s="129"/>
      <c r="E80" s="130"/>
      <c r="F80" s="232">
        <f>Услуги</f>
        <v>0</v>
      </c>
      <c r="G80" s="232"/>
      <c r="H80" s="232"/>
      <c r="I80" s="232"/>
      <c r="J80" s="232"/>
      <c r="K80" s="232"/>
      <c r="L80" s="232"/>
      <c r="M80" s="232"/>
      <c r="N80" s="232"/>
      <c r="O80" s="131"/>
      <c r="P80" s="131"/>
      <c r="Q80" s="132"/>
      <c r="R80" s="133"/>
      <c r="S80" s="133"/>
      <c r="T80" s="133"/>
      <c r="U80" s="133"/>
      <c r="V80" s="133"/>
      <c r="W80" s="120"/>
      <c r="X80" s="233"/>
      <c r="Y80" s="233"/>
      <c r="Z80" s="233"/>
      <c r="AA80" s="233"/>
      <c r="AB80" s="233"/>
      <c r="AC80" s="233" t="s">
        <v>260</v>
      </c>
      <c r="AD80" s="233"/>
      <c r="AE80" s="233"/>
      <c r="AF80" s="233"/>
      <c r="AG80" s="233"/>
      <c r="AH80" s="233">
        <v>1</v>
      </c>
      <c r="AI80" s="233"/>
      <c r="AJ80" s="233"/>
      <c r="AK80" s="233"/>
      <c r="AL80" s="233"/>
      <c r="AM80" s="233">
        <f>ЦенаДоговора</f>
        <v>0</v>
      </c>
      <c r="AN80" s="233"/>
      <c r="AO80" s="233"/>
      <c r="AP80" s="233"/>
      <c r="AQ80" s="233"/>
      <c r="AR80" s="233"/>
      <c r="AS80" s="233"/>
      <c r="AT80" s="233"/>
      <c r="AU80" s="233">
        <f>ЦенаДоговора</f>
        <v>0</v>
      </c>
      <c r="AV80" s="233"/>
      <c r="AW80" s="233"/>
      <c r="AX80" s="233"/>
      <c r="AY80" s="233"/>
      <c r="AZ80" s="233"/>
      <c r="BA80" s="233"/>
      <c r="BB80" s="233" t="s">
        <v>261</v>
      </c>
      <c r="BC80" s="233"/>
      <c r="BD80" s="233"/>
      <c r="BE80" s="233"/>
      <c r="BF80" s="233"/>
      <c r="BG80" s="131"/>
      <c r="BH80" s="131"/>
      <c r="BI80" s="131"/>
      <c r="BJ80" s="131"/>
      <c r="BK80" s="131"/>
      <c r="BL80" s="131"/>
      <c r="BM80" s="131"/>
      <c r="BN80" s="132"/>
      <c r="BO80" s="233">
        <f>ЦенаДоговора</f>
        <v>0</v>
      </c>
      <c r="BP80" s="233"/>
      <c r="BQ80" s="233"/>
      <c r="BR80" s="233"/>
      <c r="BS80" s="233"/>
      <c r="BT80" s="233"/>
      <c r="BU80" s="233"/>
      <c r="BV80" s="234" t="s">
        <v>262</v>
      </c>
      <c r="BW80" s="234"/>
      <c r="BX80" s="234"/>
      <c r="BY80" s="234"/>
      <c r="BZ80" s="234"/>
      <c r="CA80" s="234"/>
      <c r="CB80" s="234"/>
      <c r="CC80" s="234"/>
      <c r="CD80" s="234"/>
      <c r="CE80" s="234"/>
      <c r="CF80" s="39"/>
      <c r="CG80" s="39"/>
      <c r="CH80" s="40"/>
      <c r="CI80" s="235"/>
      <c r="CJ80" s="235"/>
      <c r="CK80" s="235"/>
      <c r="CL80" s="235"/>
      <c r="CM80" s="235"/>
      <c r="CN80" s="39"/>
      <c r="CO80" s="39"/>
      <c r="CP80" s="39"/>
      <c r="CQ80" s="39"/>
      <c r="CR80" s="40"/>
      <c r="CS80" s="41"/>
    </row>
    <row r="81" spans="1:97" s="36" customFormat="1" ht="12" customHeight="1" thickBot="1">
      <c r="A81" s="33"/>
      <c r="B81" s="33"/>
      <c r="C81" s="33"/>
      <c r="D81" s="33"/>
      <c r="E81" s="33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10"/>
      <c r="BH81" s="110"/>
      <c r="BI81" s="110"/>
      <c r="BJ81" s="110"/>
      <c r="BK81" s="110"/>
      <c r="BL81" s="110"/>
      <c r="BM81" s="110"/>
      <c r="BN81" s="110" t="s">
        <v>124</v>
      </c>
      <c r="BO81" s="252">
        <f>ЦенаДоговора</f>
        <v>0</v>
      </c>
      <c r="BP81" s="252"/>
      <c r="BQ81" s="252"/>
      <c r="BR81" s="252"/>
      <c r="BS81" s="252"/>
      <c r="BT81" s="252"/>
      <c r="BU81" s="252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</row>
    <row r="82" spans="1:97" s="36" customFormat="1" ht="4.1500000000000004" customHeight="1"/>
    <row r="83" spans="1:97" s="42" customFormat="1" ht="9" customHeight="1">
      <c r="A83" s="23" t="s">
        <v>125</v>
      </c>
    </row>
    <row r="84" spans="1:97" s="42" customFormat="1" ht="4.1500000000000004" customHeight="1"/>
    <row r="85" spans="1:97" s="43" customFormat="1" ht="7.9" customHeight="1">
      <c r="A85" s="226" t="s">
        <v>64</v>
      </c>
      <c r="B85" s="229" t="s">
        <v>104</v>
      </c>
      <c r="C85" s="229"/>
      <c r="D85" s="229"/>
      <c r="E85" s="229"/>
      <c r="F85" s="229" t="s">
        <v>126</v>
      </c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 t="s">
        <v>127</v>
      </c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31" t="s">
        <v>128</v>
      </c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 t="s">
        <v>129</v>
      </c>
      <c r="BE85" s="231"/>
      <c r="BF85" s="231"/>
      <c r="BG85" s="231"/>
      <c r="BH85" s="231"/>
      <c r="BI85" s="231"/>
      <c r="BJ85" s="231"/>
      <c r="BK85" s="231"/>
      <c r="BL85" s="231"/>
      <c r="BM85" s="231"/>
      <c r="BN85" s="231"/>
      <c r="BO85" s="231"/>
      <c r="BP85" s="231"/>
      <c r="BQ85" s="231"/>
      <c r="BR85" s="231"/>
      <c r="BS85" s="231"/>
      <c r="BT85" s="231"/>
      <c r="BU85" s="231"/>
      <c r="BV85" s="231"/>
      <c r="BW85" s="231"/>
      <c r="BX85" s="231"/>
      <c r="BY85" s="231"/>
      <c r="BZ85" s="231"/>
      <c r="CA85" s="231"/>
      <c r="CB85" s="231"/>
      <c r="CC85" s="231"/>
      <c r="CD85" s="231"/>
      <c r="CE85" s="231"/>
      <c r="CF85" s="231"/>
      <c r="CG85" s="231"/>
      <c r="CH85" s="231"/>
      <c r="CI85" s="231"/>
      <c r="CJ85" s="231"/>
      <c r="CK85" s="231"/>
      <c r="CL85" s="231"/>
      <c r="CM85" s="231"/>
      <c r="CN85" s="231"/>
      <c r="CO85" s="231"/>
      <c r="CP85" s="231"/>
      <c r="CQ85" s="231"/>
      <c r="CR85" s="231"/>
      <c r="CS85" s="231"/>
    </row>
    <row r="86" spans="1:97" s="43" customFormat="1" ht="39" customHeight="1">
      <c r="A86" s="227"/>
      <c r="B86" s="230"/>
      <c r="C86" s="230"/>
      <c r="D86" s="230"/>
      <c r="E86" s="222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22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4"/>
      <c r="AC86" s="224" t="s">
        <v>130</v>
      </c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 t="s">
        <v>131</v>
      </c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 t="s">
        <v>132</v>
      </c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 t="s">
        <v>133</v>
      </c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2" t="s">
        <v>134</v>
      </c>
      <c r="CD86" s="222"/>
      <c r="CE86" s="222"/>
      <c r="CF86" s="222"/>
      <c r="CG86" s="222"/>
      <c r="CH86" s="222"/>
      <c r="CI86" s="222"/>
      <c r="CJ86" s="222"/>
      <c r="CK86" s="222" t="s">
        <v>135</v>
      </c>
      <c r="CL86" s="222"/>
      <c r="CM86" s="222"/>
      <c r="CN86" s="222"/>
      <c r="CO86" s="222"/>
      <c r="CP86" s="222"/>
      <c r="CQ86" s="222"/>
      <c r="CR86" s="222" t="s">
        <v>136</v>
      </c>
      <c r="CS86" s="222"/>
    </row>
    <row r="87" spans="1:97" s="43" customFormat="1" ht="37.9" customHeight="1">
      <c r="A87" s="228"/>
      <c r="B87" s="223"/>
      <c r="C87" s="223"/>
      <c r="D87" s="223"/>
      <c r="E87" s="224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  <c r="Q87" s="224" t="s">
        <v>107</v>
      </c>
      <c r="R87" s="224"/>
      <c r="S87" s="224"/>
      <c r="T87" s="224"/>
      <c r="U87" s="224"/>
      <c r="V87" s="224" t="s">
        <v>112</v>
      </c>
      <c r="W87" s="224"/>
      <c r="X87" s="224"/>
      <c r="Y87" s="224"/>
      <c r="Z87" s="224"/>
      <c r="AA87" s="224"/>
      <c r="AB87" s="224"/>
      <c r="AC87" s="224" t="s">
        <v>137</v>
      </c>
      <c r="AD87" s="224"/>
      <c r="AE87" s="224"/>
      <c r="AF87" s="224"/>
      <c r="AG87" s="224"/>
      <c r="AH87" s="224" t="s">
        <v>138</v>
      </c>
      <c r="AI87" s="224"/>
      <c r="AJ87" s="224"/>
      <c r="AK87" s="224"/>
      <c r="AL87" s="224"/>
      <c r="AM87" s="224"/>
      <c r="AN87" s="224"/>
      <c r="AO87" s="224"/>
      <c r="AP87" s="224" t="s">
        <v>137</v>
      </c>
      <c r="AQ87" s="224"/>
      <c r="AR87" s="224"/>
      <c r="AS87" s="224"/>
      <c r="AT87" s="224"/>
      <c r="AU87" s="224"/>
      <c r="AV87" s="224" t="s">
        <v>138</v>
      </c>
      <c r="AW87" s="224"/>
      <c r="AX87" s="224"/>
      <c r="AY87" s="224"/>
      <c r="AZ87" s="224"/>
      <c r="BA87" s="224"/>
      <c r="BB87" s="224"/>
      <c r="BC87" s="224"/>
      <c r="BD87" s="224" t="s">
        <v>107</v>
      </c>
      <c r="BE87" s="224"/>
      <c r="BF87" s="224"/>
      <c r="BG87" s="224"/>
      <c r="BH87" s="224"/>
      <c r="BI87" s="224" t="s">
        <v>112</v>
      </c>
      <c r="BJ87" s="224"/>
      <c r="BK87" s="224"/>
      <c r="BL87" s="224"/>
      <c r="BM87" s="224"/>
      <c r="BN87" s="224"/>
      <c r="BO87" s="224"/>
      <c r="BP87" s="224"/>
      <c r="BQ87" s="224"/>
      <c r="BR87" s="224" t="s">
        <v>117</v>
      </c>
      <c r="BS87" s="224"/>
      <c r="BT87" s="224"/>
      <c r="BU87" s="224" t="s">
        <v>139</v>
      </c>
      <c r="BV87" s="224"/>
      <c r="BW87" s="224"/>
      <c r="BX87" s="224"/>
      <c r="BY87" s="224"/>
      <c r="BZ87" s="224"/>
      <c r="CA87" s="224"/>
      <c r="CB87" s="224"/>
      <c r="CC87" s="223"/>
      <c r="CD87" s="223"/>
      <c r="CE87" s="223"/>
      <c r="CF87" s="223"/>
      <c r="CG87" s="223"/>
      <c r="CH87" s="223"/>
      <c r="CI87" s="223"/>
      <c r="CJ87" s="224"/>
      <c r="CK87" s="223"/>
      <c r="CL87" s="223"/>
      <c r="CM87" s="223"/>
      <c r="CN87" s="223"/>
      <c r="CO87" s="223"/>
      <c r="CP87" s="223"/>
      <c r="CQ87" s="224"/>
      <c r="CR87" s="223"/>
      <c r="CS87" s="224"/>
    </row>
    <row r="88" spans="1:97" s="45" customFormat="1" ht="7.9" customHeight="1" thickBot="1">
      <c r="A88" s="44" t="s">
        <v>46</v>
      </c>
      <c r="B88" s="211" t="s">
        <v>47</v>
      </c>
      <c r="C88" s="211"/>
      <c r="D88" s="211"/>
      <c r="E88" s="211"/>
      <c r="F88" s="211" t="s">
        <v>48</v>
      </c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 t="s">
        <v>49</v>
      </c>
      <c r="R88" s="211"/>
      <c r="S88" s="211"/>
      <c r="T88" s="211"/>
      <c r="U88" s="211"/>
      <c r="V88" s="211" t="s">
        <v>50</v>
      </c>
      <c r="W88" s="211"/>
      <c r="X88" s="211"/>
      <c r="Y88" s="211"/>
      <c r="Z88" s="211"/>
      <c r="AA88" s="211"/>
      <c r="AB88" s="211"/>
      <c r="AC88" s="211" t="s">
        <v>56</v>
      </c>
      <c r="AD88" s="211"/>
      <c r="AE88" s="211"/>
      <c r="AF88" s="211"/>
      <c r="AG88" s="211"/>
      <c r="AH88" s="211" t="s">
        <v>58</v>
      </c>
      <c r="AI88" s="211"/>
      <c r="AJ88" s="211"/>
      <c r="AK88" s="211"/>
      <c r="AL88" s="211"/>
      <c r="AM88" s="211"/>
      <c r="AN88" s="211"/>
      <c r="AO88" s="211"/>
      <c r="AP88" s="211" t="s">
        <v>60</v>
      </c>
      <c r="AQ88" s="211"/>
      <c r="AR88" s="211"/>
      <c r="AS88" s="211"/>
      <c r="AT88" s="211"/>
      <c r="AU88" s="211"/>
      <c r="AV88" s="211" t="s">
        <v>77</v>
      </c>
      <c r="AW88" s="211"/>
      <c r="AX88" s="211"/>
      <c r="AY88" s="211"/>
      <c r="AZ88" s="211"/>
      <c r="BA88" s="211"/>
      <c r="BB88" s="211"/>
      <c r="BC88" s="211"/>
      <c r="BD88" s="211" t="s">
        <v>78</v>
      </c>
      <c r="BE88" s="211"/>
      <c r="BF88" s="211"/>
      <c r="BG88" s="211"/>
      <c r="BH88" s="211"/>
      <c r="BI88" s="211" t="s">
        <v>79</v>
      </c>
      <c r="BJ88" s="211"/>
      <c r="BK88" s="211"/>
      <c r="BL88" s="211"/>
      <c r="BM88" s="211"/>
      <c r="BN88" s="211"/>
      <c r="BO88" s="211"/>
      <c r="BP88" s="211"/>
      <c r="BQ88" s="211"/>
      <c r="BR88" s="211" t="s">
        <v>80</v>
      </c>
      <c r="BS88" s="211"/>
      <c r="BT88" s="211"/>
      <c r="BU88" s="211" t="s">
        <v>81</v>
      </c>
      <c r="BV88" s="211"/>
      <c r="BW88" s="211"/>
      <c r="BX88" s="211"/>
      <c r="BY88" s="211"/>
      <c r="BZ88" s="211"/>
      <c r="CA88" s="211"/>
      <c r="CB88" s="211"/>
      <c r="CC88" s="211" t="s">
        <v>82</v>
      </c>
      <c r="CD88" s="211"/>
      <c r="CE88" s="211"/>
      <c r="CF88" s="211"/>
      <c r="CG88" s="211"/>
      <c r="CH88" s="211"/>
      <c r="CI88" s="211"/>
      <c r="CJ88" s="211"/>
      <c r="CK88" s="211" t="s">
        <v>120</v>
      </c>
      <c r="CL88" s="211"/>
      <c r="CM88" s="211"/>
      <c r="CN88" s="211"/>
      <c r="CO88" s="211"/>
      <c r="CP88" s="211"/>
      <c r="CQ88" s="211"/>
      <c r="CR88" s="211" t="s">
        <v>121</v>
      </c>
      <c r="CS88" s="211"/>
    </row>
    <row r="89" spans="1:97" s="42" customFormat="1" ht="9" customHeight="1" thickBo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212" t="s">
        <v>124</v>
      </c>
      <c r="R89" s="212"/>
      <c r="S89" s="212"/>
      <c r="T89" s="212"/>
      <c r="U89" s="212"/>
      <c r="V89" s="46"/>
      <c r="W89" s="47"/>
      <c r="X89" s="47"/>
      <c r="Y89" s="47"/>
      <c r="Z89" s="47"/>
      <c r="AA89" s="47"/>
      <c r="AB89" s="48"/>
      <c r="AC89" s="212" t="s">
        <v>124</v>
      </c>
      <c r="AD89" s="212"/>
      <c r="AE89" s="212"/>
      <c r="AF89" s="212"/>
      <c r="AG89" s="212"/>
      <c r="AH89" s="46"/>
      <c r="AI89" s="47"/>
      <c r="AJ89" s="47"/>
      <c r="AK89" s="47"/>
      <c r="AL89" s="47"/>
      <c r="AM89" s="47"/>
      <c r="AN89" s="47"/>
      <c r="AO89" s="48"/>
      <c r="AP89" s="212" t="s">
        <v>124</v>
      </c>
      <c r="AQ89" s="212"/>
      <c r="AR89" s="212"/>
      <c r="AS89" s="212"/>
      <c r="AT89" s="212"/>
      <c r="AU89" s="212"/>
      <c r="AV89" s="46"/>
      <c r="AW89" s="47"/>
      <c r="AX89" s="47"/>
      <c r="AY89" s="47"/>
      <c r="AZ89" s="47"/>
      <c r="BA89" s="47"/>
      <c r="BB89" s="47"/>
      <c r="BC89" s="48"/>
      <c r="BD89" s="212" t="s">
        <v>124</v>
      </c>
      <c r="BE89" s="212"/>
      <c r="BF89" s="212"/>
      <c r="BG89" s="212"/>
      <c r="BH89" s="212"/>
      <c r="BI89" s="46"/>
      <c r="BJ89" s="47"/>
      <c r="BK89" s="47"/>
      <c r="BL89" s="47"/>
      <c r="BM89" s="47"/>
      <c r="BN89" s="47"/>
      <c r="BO89" s="47"/>
      <c r="BP89" s="47"/>
      <c r="BQ89" s="48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</row>
    <row r="90" spans="1:97" s="42" customFormat="1" ht="4.1500000000000004" customHeight="1"/>
    <row r="91" spans="1:97" s="3" customFormat="1" ht="9" customHeight="1">
      <c r="A91" s="23" t="s">
        <v>140</v>
      </c>
      <c r="B91" s="23"/>
      <c r="C91" s="23"/>
      <c r="D91" s="23"/>
      <c r="CM91" s="2"/>
      <c r="CN91" s="2"/>
      <c r="CO91" s="2"/>
      <c r="CP91" s="2"/>
      <c r="CQ91" s="2"/>
      <c r="CR91" s="2"/>
      <c r="CS91" s="2" t="s">
        <v>141</v>
      </c>
    </row>
    <row r="92" spans="1:97" s="3" customFormat="1" ht="9" customHeight="1"/>
    <row r="93" spans="1:97" s="3" customFormat="1" ht="9" customHeight="1">
      <c r="A93" s="23" t="s">
        <v>142</v>
      </c>
      <c r="B93" s="23"/>
      <c r="C93" s="23"/>
      <c r="D93" s="23"/>
    </row>
    <row r="94" spans="1:97" s="3" customFormat="1" ht="9" customHeight="1"/>
    <row r="95" spans="1:97" s="3" customFormat="1" ht="9" customHeight="1"/>
    <row r="96" spans="1:97" s="3" customFormat="1" ht="9" customHeight="1"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4"/>
      <c r="AT96" s="204"/>
      <c r="AU96" s="204"/>
      <c r="AV96" s="204"/>
      <c r="BE96" s="213" t="s">
        <v>143</v>
      </c>
      <c r="BF96" s="213"/>
      <c r="BG96" s="213"/>
      <c r="BH96" s="213"/>
      <c r="BI96" s="213"/>
      <c r="BJ96" s="213"/>
      <c r="BK96" s="213"/>
      <c r="BL96" s="213"/>
      <c r="BM96" s="213"/>
      <c r="BN96" s="213"/>
      <c r="BO96" s="213"/>
      <c r="BP96" s="213"/>
      <c r="BQ96" s="213"/>
      <c r="BR96" s="213"/>
      <c r="BS96" s="213"/>
      <c r="BT96" s="213"/>
      <c r="BU96" s="213"/>
      <c r="BV96" s="213"/>
      <c r="BW96" s="213"/>
      <c r="BX96" s="213"/>
      <c r="BY96" s="213"/>
    </row>
    <row r="97" spans="1:77" s="3" customFormat="1" ht="9" customHeight="1"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4"/>
      <c r="AT97" s="204"/>
      <c r="AU97" s="204"/>
      <c r="AV97" s="204"/>
      <c r="BE97" s="213" t="s">
        <v>144</v>
      </c>
      <c r="BF97" s="213"/>
      <c r="BG97" s="213"/>
      <c r="BH97" s="213"/>
      <c r="BI97" s="213"/>
      <c r="BJ97" s="213"/>
      <c r="BK97" s="213"/>
      <c r="BL97" s="213"/>
      <c r="BM97" s="213"/>
      <c r="BN97" s="213"/>
      <c r="BO97" s="213"/>
      <c r="BP97" s="213" t="s">
        <v>145</v>
      </c>
      <c r="BQ97" s="213"/>
      <c r="BR97" s="213"/>
      <c r="BS97" s="213"/>
      <c r="BT97" s="213"/>
      <c r="BU97" s="213"/>
      <c r="BV97" s="213"/>
      <c r="BW97" s="213"/>
      <c r="BX97" s="213"/>
      <c r="BY97" s="213"/>
    </row>
    <row r="98" spans="1:77" s="3" customFormat="1" ht="9" customHeight="1">
      <c r="A98" s="3" t="s">
        <v>146</v>
      </c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BE98" s="49"/>
      <c r="BF98" s="50"/>
      <c r="BG98" s="50"/>
      <c r="BH98" s="50"/>
      <c r="BI98" s="50"/>
      <c r="BJ98" s="50"/>
      <c r="BK98" s="50"/>
      <c r="BL98" s="50"/>
      <c r="BM98" s="50"/>
      <c r="BN98" s="50"/>
      <c r="BO98" s="51"/>
      <c r="BP98" s="49"/>
      <c r="BQ98" s="50"/>
      <c r="BR98" s="50"/>
      <c r="BS98" s="50"/>
      <c r="BT98" s="50"/>
      <c r="BU98" s="50"/>
      <c r="BV98" s="50"/>
      <c r="BW98" s="50"/>
      <c r="BX98" s="50"/>
      <c r="BY98" s="51"/>
    </row>
    <row r="99" spans="1:77" s="3" customFormat="1" ht="9" customHeight="1"/>
    <row r="100" spans="1:77" s="3" customFormat="1" ht="28.9" customHeight="1">
      <c r="A100" s="3" t="s">
        <v>147</v>
      </c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BE100" s="215" t="s">
        <v>148</v>
      </c>
      <c r="BF100" s="215"/>
      <c r="BG100" s="215"/>
      <c r="BH100" s="215"/>
      <c r="BI100" s="215"/>
      <c r="BJ100" s="215"/>
      <c r="BK100" s="215"/>
      <c r="BL100" s="215"/>
      <c r="BM100" s="215"/>
      <c r="BN100" s="215"/>
      <c r="BO100" s="215"/>
      <c r="BP100" s="52"/>
      <c r="BQ100" s="53"/>
      <c r="BR100" s="53"/>
      <c r="BS100" s="53"/>
      <c r="BT100" s="53"/>
      <c r="BU100" s="53"/>
      <c r="BV100" s="53"/>
      <c r="BW100" s="53"/>
      <c r="BX100" s="53"/>
      <c r="BY100" s="54"/>
    </row>
    <row r="101" spans="1:77" s="3" customFormat="1" ht="9" customHeight="1"/>
    <row r="102" spans="1:77" s="3" customFormat="1" ht="9" customHeight="1">
      <c r="A102" s="216" t="s">
        <v>10</v>
      </c>
      <c r="B102" s="216"/>
      <c r="C102" s="216"/>
      <c r="D102" s="216"/>
      <c r="E102" s="216"/>
      <c r="F102" s="216"/>
      <c r="G102" s="217" t="s">
        <v>149</v>
      </c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 t="s">
        <v>150</v>
      </c>
      <c r="AA102" s="217"/>
      <c r="AB102" s="217"/>
      <c r="AC102" s="217"/>
      <c r="AD102" s="217"/>
      <c r="AE102" s="217"/>
      <c r="AF102" s="217"/>
      <c r="AG102" s="220" t="s">
        <v>87</v>
      </c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 t="s">
        <v>151</v>
      </c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</row>
    <row r="103" spans="1:77" s="3" customFormat="1" ht="28.9" customHeight="1">
      <c r="A103" s="221" t="s">
        <v>152</v>
      </c>
      <c r="B103" s="221"/>
      <c r="C103" s="221"/>
      <c r="D103" s="219" t="s">
        <v>153</v>
      </c>
      <c r="E103" s="219"/>
      <c r="F103" s="219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9"/>
      <c r="Z103" s="218"/>
      <c r="AA103" s="218"/>
      <c r="AB103" s="218"/>
      <c r="AC103" s="218"/>
      <c r="AD103" s="218"/>
      <c r="AE103" s="218"/>
      <c r="AF103" s="219"/>
      <c r="AG103" s="219" t="s">
        <v>94</v>
      </c>
      <c r="AH103" s="219"/>
      <c r="AI103" s="219"/>
      <c r="AJ103" s="219"/>
      <c r="AK103" s="219"/>
      <c r="AL103" s="219"/>
      <c r="AM103" s="219"/>
      <c r="AN103" s="219"/>
      <c r="AO103" s="219"/>
      <c r="AP103" s="219" t="s">
        <v>154</v>
      </c>
      <c r="AQ103" s="219"/>
      <c r="AR103" s="219"/>
      <c r="AS103" s="219"/>
      <c r="AT103" s="219"/>
      <c r="AU103" s="219"/>
      <c r="AV103" s="219"/>
      <c r="AW103" s="219" t="s">
        <v>137</v>
      </c>
      <c r="AX103" s="219"/>
      <c r="AY103" s="219"/>
      <c r="AZ103" s="219"/>
      <c r="BA103" s="219"/>
      <c r="BB103" s="219"/>
      <c r="BC103" s="219"/>
      <c r="BD103" s="219"/>
      <c r="BE103" s="219" t="s">
        <v>155</v>
      </c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 t="s">
        <v>156</v>
      </c>
      <c r="BQ103" s="219"/>
      <c r="BR103" s="219"/>
      <c r="BS103" s="219"/>
      <c r="BT103" s="219"/>
      <c r="BU103" s="219"/>
      <c r="BV103" s="219"/>
      <c r="BW103" s="219"/>
      <c r="BX103" s="219"/>
      <c r="BY103" s="219"/>
    </row>
    <row r="104" spans="1:77" s="3" customFormat="1" ht="9" customHeight="1">
      <c r="A104" s="201" t="s">
        <v>46</v>
      </c>
      <c r="B104" s="201"/>
      <c r="C104" s="201"/>
      <c r="D104" s="202" t="s">
        <v>47</v>
      </c>
      <c r="E104" s="202"/>
      <c r="F104" s="202"/>
      <c r="G104" s="202" t="s">
        <v>48</v>
      </c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 t="s">
        <v>49</v>
      </c>
      <c r="AA104" s="202"/>
      <c r="AB104" s="202"/>
      <c r="AC104" s="202"/>
      <c r="AD104" s="202"/>
      <c r="AE104" s="202"/>
      <c r="AF104" s="202"/>
      <c r="AG104" s="202" t="s">
        <v>50</v>
      </c>
      <c r="AH104" s="202"/>
      <c r="AI104" s="202"/>
      <c r="AJ104" s="202"/>
      <c r="AK104" s="202"/>
      <c r="AL104" s="202"/>
      <c r="AM104" s="202"/>
      <c r="AN104" s="202"/>
      <c r="AO104" s="202"/>
      <c r="AP104" s="202" t="s">
        <v>56</v>
      </c>
      <c r="AQ104" s="202"/>
      <c r="AR104" s="202"/>
      <c r="AS104" s="202"/>
      <c r="AT104" s="202"/>
      <c r="AU104" s="202"/>
      <c r="AV104" s="202"/>
      <c r="AW104" s="202" t="s">
        <v>58</v>
      </c>
      <c r="AX104" s="202"/>
      <c r="AY104" s="202"/>
      <c r="AZ104" s="202"/>
      <c r="BA104" s="202"/>
      <c r="BB104" s="202"/>
      <c r="BC104" s="202"/>
      <c r="BD104" s="202"/>
      <c r="BE104" s="202" t="s">
        <v>60</v>
      </c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 t="s">
        <v>77</v>
      </c>
      <c r="BQ104" s="202"/>
      <c r="BR104" s="202"/>
      <c r="BS104" s="202"/>
      <c r="BT104" s="202"/>
      <c r="BU104" s="202"/>
      <c r="BV104" s="202"/>
      <c r="BW104" s="202"/>
      <c r="BX104" s="202"/>
      <c r="BY104" s="202"/>
    </row>
    <row r="105" spans="1:77" s="3" customFormat="1" ht="9" customHeight="1">
      <c r="AP105" s="2"/>
      <c r="AQ105" s="2"/>
      <c r="AR105" s="2"/>
      <c r="AS105" s="2"/>
      <c r="AT105" s="2"/>
      <c r="AU105" s="2"/>
      <c r="AV105" s="55" t="s">
        <v>124</v>
      </c>
      <c r="AW105" s="52"/>
      <c r="AX105" s="53"/>
      <c r="AY105" s="53"/>
      <c r="AZ105" s="53"/>
      <c r="BA105" s="53"/>
      <c r="BB105" s="53"/>
      <c r="BC105" s="53"/>
      <c r="BD105" s="54"/>
      <c r="BE105" s="202" t="s">
        <v>157</v>
      </c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52"/>
      <c r="BQ105" s="53"/>
      <c r="BR105" s="53"/>
      <c r="BS105" s="53"/>
      <c r="BT105" s="53"/>
      <c r="BU105" s="53"/>
      <c r="BV105" s="53"/>
      <c r="BW105" s="53"/>
      <c r="BX105" s="53"/>
      <c r="BY105" s="54"/>
    </row>
    <row r="106" spans="1:77" s="3" customFormat="1" ht="9" customHeight="1"/>
    <row r="107" spans="1:77" s="3" customFormat="1" ht="9" customHeight="1">
      <c r="A107" s="23" t="s">
        <v>158</v>
      </c>
      <c r="B107" s="23"/>
      <c r="C107" s="23"/>
      <c r="D107" s="23"/>
    </row>
    <row r="108" spans="1:77" s="3" customFormat="1" ht="9" customHeight="1"/>
    <row r="109" spans="1:77" s="3" customFormat="1" ht="9" customHeight="1">
      <c r="A109" s="206" t="s">
        <v>159</v>
      </c>
      <c r="B109" s="206"/>
      <c r="C109" s="206"/>
      <c r="D109" s="206" t="s">
        <v>160</v>
      </c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 t="s">
        <v>161</v>
      </c>
      <c r="AB109" s="206"/>
      <c r="AC109" s="206"/>
      <c r="AD109" s="206"/>
      <c r="AE109" s="210" t="s">
        <v>162</v>
      </c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</row>
    <row r="110" spans="1:77" s="3" customFormat="1" ht="19.149999999999999" customHeight="1">
      <c r="A110" s="207"/>
      <c r="B110" s="208"/>
      <c r="C110" s="209"/>
      <c r="D110" s="207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9"/>
      <c r="AA110" s="207"/>
      <c r="AB110" s="208"/>
      <c r="AC110" s="208"/>
      <c r="AD110" s="209"/>
      <c r="AE110" s="210" t="s">
        <v>163</v>
      </c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 t="s">
        <v>164</v>
      </c>
      <c r="AS110" s="210"/>
      <c r="AT110" s="210"/>
      <c r="AU110" s="210"/>
      <c r="AV110" s="210"/>
      <c r="AW110" s="210"/>
      <c r="AX110" s="210"/>
      <c r="AY110" s="210"/>
      <c r="AZ110" s="210"/>
      <c r="BA110" s="210" t="s">
        <v>165</v>
      </c>
      <c r="BB110" s="210"/>
      <c r="BC110" s="210"/>
      <c r="BD110" s="210"/>
      <c r="BE110" s="210"/>
      <c r="BF110" s="210"/>
      <c r="BG110" s="210"/>
      <c r="BH110" s="210"/>
      <c r="BI110" s="210"/>
      <c r="BJ110" s="210"/>
      <c r="BK110" s="210"/>
    </row>
    <row r="111" spans="1:77" s="3" customFormat="1" ht="9" customHeight="1">
      <c r="A111" s="210" t="s">
        <v>46</v>
      </c>
      <c r="B111" s="210"/>
      <c r="C111" s="210"/>
      <c r="D111" s="210" t="s">
        <v>47</v>
      </c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 t="s">
        <v>48</v>
      </c>
      <c r="AB111" s="210"/>
      <c r="AC111" s="210"/>
      <c r="AD111" s="210"/>
      <c r="AE111" s="210" t="s">
        <v>49</v>
      </c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 t="s">
        <v>50</v>
      </c>
      <c r="AS111" s="210"/>
      <c r="AT111" s="210"/>
      <c r="AU111" s="210"/>
      <c r="AV111" s="210"/>
      <c r="AW111" s="210"/>
      <c r="AX111" s="210"/>
      <c r="AY111" s="210"/>
      <c r="AZ111" s="210"/>
      <c r="BA111" s="210" t="s">
        <v>56</v>
      </c>
      <c r="BB111" s="210"/>
      <c r="BC111" s="210"/>
      <c r="BD111" s="210"/>
      <c r="BE111" s="210"/>
      <c r="BF111" s="210"/>
      <c r="BG111" s="210"/>
      <c r="BH111" s="210"/>
      <c r="BI111" s="210"/>
      <c r="BJ111" s="210"/>
      <c r="BK111" s="210"/>
    </row>
    <row r="112" spans="1:77" s="3" customFormat="1" ht="9" customHeight="1">
      <c r="AA112" s="2"/>
      <c r="AB112" s="2"/>
      <c r="AC112" s="2"/>
      <c r="AD112" s="2" t="s">
        <v>124</v>
      </c>
      <c r="AE112" s="56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8"/>
      <c r="AR112" s="56"/>
      <c r="AS112" s="57"/>
      <c r="AT112" s="57"/>
      <c r="AU112" s="57"/>
      <c r="AV112" s="57"/>
      <c r="AW112" s="57"/>
      <c r="AX112" s="57"/>
      <c r="AY112" s="57"/>
      <c r="AZ112" s="58"/>
      <c r="BA112" s="56"/>
      <c r="BB112" s="57"/>
      <c r="BC112" s="57"/>
      <c r="BD112" s="57"/>
      <c r="BE112" s="57"/>
      <c r="BF112" s="57"/>
      <c r="BG112" s="57"/>
      <c r="BH112" s="57"/>
      <c r="BI112" s="57"/>
      <c r="BJ112" s="57"/>
      <c r="BK112" s="58"/>
    </row>
    <row r="113" spans="1:97" s="3" customFormat="1" ht="9" customHeight="1">
      <c r="AA113" s="2"/>
      <c r="AB113" s="2"/>
      <c r="AC113" s="2"/>
      <c r="AD113" s="2" t="s">
        <v>166</v>
      </c>
      <c r="AE113" s="56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8"/>
      <c r="AR113" s="56"/>
      <c r="AS113" s="57"/>
      <c r="AT113" s="57"/>
      <c r="AU113" s="57"/>
      <c r="AV113" s="57"/>
      <c r="AW113" s="57"/>
      <c r="AX113" s="57"/>
      <c r="AY113" s="57"/>
      <c r="AZ113" s="58"/>
      <c r="BA113" s="56"/>
      <c r="BB113" s="57"/>
      <c r="BC113" s="57"/>
      <c r="BD113" s="57"/>
      <c r="BE113" s="57"/>
      <c r="BF113" s="57"/>
      <c r="BG113" s="57"/>
      <c r="BH113" s="57"/>
      <c r="BI113" s="57"/>
      <c r="BJ113" s="57"/>
      <c r="BK113" s="58"/>
    </row>
    <row r="114" spans="1:97" s="3" customFormat="1" ht="9" customHeight="1">
      <c r="AA114" s="2"/>
      <c r="AB114" s="2"/>
      <c r="AC114" s="2"/>
      <c r="AD114" s="2" t="s">
        <v>167</v>
      </c>
      <c r="AE114" s="56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8"/>
      <c r="AR114" s="56"/>
      <c r="AS114" s="57"/>
      <c r="AT114" s="57"/>
      <c r="AU114" s="57"/>
      <c r="AV114" s="57"/>
      <c r="AW114" s="57"/>
      <c r="AX114" s="57"/>
      <c r="AY114" s="57"/>
      <c r="AZ114" s="58"/>
      <c r="BA114" s="56"/>
      <c r="BB114" s="57"/>
      <c r="BC114" s="57"/>
      <c r="BD114" s="57"/>
      <c r="BE114" s="57"/>
      <c r="BF114" s="57"/>
      <c r="BG114" s="57"/>
      <c r="BH114" s="57"/>
      <c r="BI114" s="57"/>
      <c r="BJ114" s="57"/>
      <c r="BK114" s="58"/>
    </row>
    <row r="115" spans="1:97" s="3" customFormat="1" ht="9" customHeight="1"/>
    <row r="116" spans="1:97" s="3" customFormat="1" ht="9" customHeight="1">
      <c r="A116" s="59" t="s">
        <v>168</v>
      </c>
      <c r="B116" s="59"/>
      <c r="C116" s="59"/>
      <c r="D116" s="59"/>
    </row>
    <row r="117" spans="1:97" s="3" customFormat="1" ht="9" customHeight="1"/>
    <row r="118" spans="1:97" s="3" customFormat="1" ht="19.149999999999999" customHeight="1">
      <c r="A118" s="3" t="s">
        <v>263</v>
      </c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3"/>
      <c r="BD118" s="203"/>
      <c r="BE118" s="203"/>
      <c r="BF118" s="203"/>
      <c r="BG118" s="203"/>
    </row>
    <row r="119" spans="1:97" s="3" customFormat="1" ht="9" customHeight="1">
      <c r="N119" s="6" t="s">
        <v>6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D119" s="6" t="s">
        <v>7</v>
      </c>
      <c r="AE119" s="6"/>
      <c r="AF119" s="6"/>
      <c r="AG119" s="6"/>
      <c r="AH119" s="6"/>
      <c r="AI119" s="6"/>
      <c r="AJ119" s="6"/>
      <c r="AK119" s="6"/>
      <c r="AL119" s="6"/>
      <c r="AM119" s="6"/>
      <c r="AP119" s="6" t="s">
        <v>8</v>
      </c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</row>
    <row r="120" spans="1:97" s="3" customFormat="1" ht="9" customHeight="1">
      <c r="A120" s="3" t="s">
        <v>264</v>
      </c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  <c r="BC120" s="203"/>
      <c r="BD120" s="203"/>
      <c r="BE120" s="203"/>
      <c r="BF120" s="203"/>
      <c r="BG120" s="203"/>
    </row>
    <row r="121" spans="1:97" s="3" customFormat="1" ht="9" customHeight="1">
      <c r="N121" s="6" t="s">
        <v>6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D121" s="6" t="s">
        <v>7</v>
      </c>
      <c r="AE121" s="6"/>
      <c r="AF121" s="6"/>
      <c r="AG121" s="6"/>
      <c r="AH121" s="6"/>
      <c r="AI121" s="6"/>
      <c r="AJ121" s="6"/>
      <c r="AK121" s="6"/>
      <c r="AL121" s="6"/>
      <c r="AM121" s="6"/>
      <c r="AP121" s="6" t="s">
        <v>8</v>
      </c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</row>
    <row r="122" spans="1:97" s="3" customFormat="1" ht="9" customHeight="1"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</row>
    <row r="123" spans="1:97" s="3" customFormat="1" ht="9" customHeight="1">
      <c r="N123" s="6" t="s">
        <v>6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D123" s="6" t="s">
        <v>7</v>
      </c>
      <c r="AE123" s="6"/>
      <c r="AF123" s="6"/>
      <c r="AG123" s="6"/>
      <c r="AH123" s="6"/>
      <c r="AI123" s="6"/>
      <c r="AJ123" s="6"/>
      <c r="AK123" s="6"/>
      <c r="AL123" s="6"/>
      <c r="AM123" s="6"/>
      <c r="AP123" s="6" t="s">
        <v>8</v>
      </c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</row>
    <row r="124" spans="1:97" s="3" customFormat="1" ht="9" customHeight="1">
      <c r="A124" s="3" t="s">
        <v>169</v>
      </c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</row>
    <row r="125" spans="1:97" s="3" customFormat="1" ht="9" customHeight="1">
      <c r="N125" s="6" t="s">
        <v>6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D125" s="6" t="s">
        <v>7</v>
      </c>
      <c r="AE125" s="6"/>
      <c r="AF125" s="6"/>
      <c r="AG125" s="6"/>
      <c r="AH125" s="6"/>
      <c r="AI125" s="6"/>
      <c r="AJ125" s="6"/>
      <c r="AK125" s="6"/>
      <c r="AL125" s="6"/>
      <c r="AM125" s="6"/>
      <c r="AP125" s="6" t="s">
        <v>8</v>
      </c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J125" s="6" t="s">
        <v>170</v>
      </c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CA125" s="6" t="s">
        <v>171</v>
      </c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</row>
    <row r="126" spans="1:97" s="3" customFormat="1" ht="9" customHeight="1">
      <c r="A126" s="204" t="s">
        <v>172</v>
      </c>
      <c r="B126" s="204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1"/>
      <c r="AC126" s="61"/>
      <c r="AD126" s="62"/>
      <c r="AE126" s="62"/>
      <c r="AF126" s="62"/>
      <c r="AG126" s="62"/>
      <c r="AH126" s="62"/>
      <c r="AI126" s="62"/>
      <c r="AJ126" s="62"/>
      <c r="AK126" s="62"/>
      <c r="AL126" s="62"/>
      <c r="AM126" s="63"/>
      <c r="AN126" s="61"/>
      <c r="AO126" s="61"/>
      <c r="AP126" s="205">
        <f>ФИОисполнителя</f>
        <v>0</v>
      </c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</row>
    <row r="127" spans="1:97" s="3" customFormat="1" ht="9" customHeight="1">
      <c r="A127" s="35" t="s">
        <v>173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6" t="s">
        <v>6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D127" s="6" t="s">
        <v>7</v>
      </c>
      <c r="AE127" s="6"/>
      <c r="AF127" s="6"/>
      <c r="AG127" s="6"/>
      <c r="AH127" s="6"/>
      <c r="AI127" s="6"/>
      <c r="AJ127" s="6"/>
      <c r="AK127" s="6"/>
      <c r="AL127" s="6"/>
      <c r="AM127" s="6"/>
      <c r="AP127" s="6" t="s">
        <v>8</v>
      </c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</row>
    <row r="128" spans="1:97" s="3" customFormat="1" ht="4.1500000000000004" customHeight="1"/>
    <row r="129" spans="1:60" s="3" customFormat="1" ht="9" customHeight="1">
      <c r="A129" s="198" t="s">
        <v>241</v>
      </c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</row>
    <row r="130" spans="1:60" s="3" customFormat="1" ht="9" customHeight="1">
      <c r="A130" s="111" t="s">
        <v>99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99">
        <f>ДолжностьПредставителяБГУ</f>
        <v>0</v>
      </c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11"/>
      <c r="AC130" s="111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1"/>
      <c r="AO130" s="111"/>
      <c r="AP130" s="199">
        <f>ФИОпредставителяБГУ</f>
        <v>0</v>
      </c>
      <c r="AQ130" s="199"/>
      <c r="AR130" s="199"/>
      <c r="AS130" s="199"/>
      <c r="AT130" s="199"/>
      <c r="AU130" s="199"/>
      <c r="AV130" s="199"/>
      <c r="AW130" s="199"/>
      <c r="AX130" s="199"/>
      <c r="AY130" s="199"/>
      <c r="AZ130" s="199"/>
      <c r="BA130" s="199"/>
      <c r="BB130" s="199"/>
      <c r="BC130" s="199"/>
      <c r="BD130" s="199"/>
      <c r="BE130" s="199"/>
      <c r="BF130" s="199"/>
      <c r="BG130" s="199"/>
    </row>
    <row r="131" spans="1:60" s="3" customFormat="1" ht="9" customHeight="1">
      <c r="N131" s="6" t="s">
        <v>6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D131" s="6" t="s">
        <v>7</v>
      </c>
      <c r="AE131" s="6"/>
      <c r="AF131" s="6"/>
      <c r="AG131" s="6"/>
      <c r="AH131" s="6"/>
      <c r="AI131" s="6"/>
      <c r="AJ131" s="6"/>
      <c r="AK131" s="6"/>
      <c r="AL131" s="6"/>
      <c r="AM131" s="6"/>
      <c r="AP131" s="6" t="s">
        <v>8</v>
      </c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60" s="3" customFormat="1" ht="4.1500000000000004" customHeight="1"/>
    <row r="133" spans="1:60" s="3" customFormat="1" ht="9" customHeight="1">
      <c r="A133" s="200" t="s">
        <v>241</v>
      </c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</row>
    <row r="134" spans="1:60" s="3" customFormat="1" ht="9" customHeight="1">
      <c r="A134" s="3" t="s">
        <v>174</v>
      </c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  <c r="BC134" s="203"/>
      <c r="BD134" s="203"/>
      <c r="BE134" s="203"/>
      <c r="BF134" s="203"/>
      <c r="BG134" s="203"/>
      <c r="BH134" s="203"/>
    </row>
    <row r="135" spans="1:60" s="3" customFormat="1" ht="9" customHeight="1">
      <c r="N135" s="6" t="s">
        <v>6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D135" s="6" t="s">
        <v>7</v>
      </c>
      <c r="AE135" s="6"/>
      <c r="AF135" s="6"/>
      <c r="AG135" s="6"/>
      <c r="AH135" s="6"/>
      <c r="AI135" s="6"/>
      <c r="AJ135" s="6"/>
      <c r="AK135" s="6"/>
      <c r="AL135" s="6"/>
      <c r="AM135" s="6"/>
      <c r="AP135" s="6" t="s">
        <v>8</v>
      </c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60" s="3" customFormat="1" ht="4.1500000000000004" customHeight="1"/>
    <row r="137" spans="1:60" s="3" customFormat="1" ht="9" customHeight="1">
      <c r="A137" s="200" t="s">
        <v>241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</row>
    <row r="138" spans="1:60" s="3" customFormat="1" ht="9" customHeight="1">
      <c r="A138" s="3" t="s">
        <v>175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</row>
    <row r="139" spans="1:60" s="3" customFormat="1" ht="9" customHeight="1">
      <c r="A139" s="3" t="s">
        <v>176</v>
      </c>
      <c r="N139" s="6" t="s">
        <v>6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D139" s="6" t="s">
        <v>7</v>
      </c>
      <c r="AE139" s="6"/>
      <c r="AF139" s="6"/>
      <c r="AG139" s="6"/>
      <c r="AH139" s="6"/>
      <c r="AI139" s="6"/>
      <c r="AJ139" s="6"/>
      <c r="AK139" s="6"/>
      <c r="AL139" s="6"/>
      <c r="AM139" s="6"/>
      <c r="AP139" s="6" t="s">
        <v>8</v>
      </c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60" s="3" customFormat="1" ht="4.1500000000000004" customHeight="1"/>
    <row r="141" spans="1:60" s="3" customFormat="1" ht="9" customHeight="1">
      <c r="A141" s="200" t="s">
        <v>241</v>
      </c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</row>
  </sheetData>
  <mergeCells count="294">
    <mergeCell ref="N134:AA134"/>
    <mergeCell ref="AP134:BH134"/>
    <mergeCell ref="C50:V50"/>
    <mergeCell ref="CP30:CS30"/>
    <mergeCell ref="U23:CE23"/>
    <mergeCell ref="U14:CE14"/>
    <mergeCell ref="CF14:CN14"/>
    <mergeCell ref="CP14:CS14"/>
    <mergeCell ref="U15:CE15"/>
    <mergeCell ref="CF15:CN15"/>
    <mergeCell ref="CP17:CS17"/>
    <mergeCell ref="AO56:AW56"/>
    <mergeCell ref="AX56:BE56"/>
    <mergeCell ref="BF56:BM56"/>
    <mergeCell ref="BU56:CD56"/>
    <mergeCell ref="C55:L55"/>
    <mergeCell ref="M55:X55"/>
    <mergeCell ref="Y55:AN55"/>
    <mergeCell ref="AO55:BE55"/>
    <mergeCell ref="BF55:BT55"/>
    <mergeCell ref="C56:H56"/>
    <mergeCell ref="I56:L56"/>
    <mergeCell ref="U19:CE19"/>
    <mergeCell ref="U30:CE30"/>
    <mergeCell ref="BF1:CS1"/>
    <mergeCell ref="A2:AI2"/>
    <mergeCell ref="D3:AI3"/>
    <mergeCell ref="BF3:CS3"/>
    <mergeCell ref="A4:I4"/>
    <mergeCell ref="BF4:CS4"/>
    <mergeCell ref="A5:I5"/>
    <mergeCell ref="J5:T5"/>
    <mergeCell ref="V5:AI5"/>
    <mergeCell ref="BF5:BV5"/>
    <mergeCell ref="CH5:CS5"/>
    <mergeCell ref="CP38:CS38"/>
    <mergeCell ref="CP39:CS39"/>
    <mergeCell ref="CJ54:CS56"/>
    <mergeCell ref="C51:V51"/>
    <mergeCell ref="Y57:AE57"/>
    <mergeCell ref="AF57:AN57"/>
    <mergeCell ref="W48:AX48"/>
    <mergeCell ref="AY48:CA48"/>
    <mergeCell ref="M56:Q56"/>
    <mergeCell ref="R56:X56"/>
    <mergeCell ref="Y56:AE56"/>
    <mergeCell ref="AF56:AN56"/>
    <mergeCell ref="CL61:CS62"/>
    <mergeCell ref="T62:AB62"/>
    <mergeCell ref="A6:I6"/>
    <mergeCell ref="U16:CE16"/>
    <mergeCell ref="U17:CE17"/>
    <mergeCell ref="U18:CE18"/>
    <mergeCell ref="K6:S6"/>
    <mergeCell ref="A7:R7"/>
    <mergeCell ref="BF7:CF7"/>
    <mergeCell ref="AZ9:BF9"/>
    <mergeCell ref="AK10:BE10"/>
    <mergeCell ref="AQ13:BL13"/>
    <mergeCell ref="CP11:CS11"/>
    <mergeCell ref="CP12:CS12"/>
    <mergeCell ref="CP18:CS18"/>
    <mergeCell ref="A45:B45"/>
    <mergeCell ref="BU57:CD57"/>
    <mergeCell ref="CP31:CS31"/>
    <mergeCell ref="U32:CE32"/>
    <mergeCell ref="CP32:CS32"/>
    <mergeCell ref="BI34:CE34"/>
    <mergeCell ref="CP34:CS34"/>
    <mergeCell ref="BI36:CE36"/>
    <mergeCell ref="U38:CE38"/>
    <mergeCell ref="BU87:CB87"/>
    <mergeCell ref="CK88:CQ88"/>
    <mergeCell ref="A51:B51"/>
    <mergeCell ref="A49:B49"/>
    <mergeCell ref="A50:B50"/>
    <mergeCell ref="C49:V49"/>
    <mergeCell ref="BN56:BT56"/>
    <mergeCell ref="BU88:CB88"/>
    <mergeCell ref="CC88:CJ88"/>
    <mergeCell ref="A54:B56"/>
    <mergeCell ref="C54:BT54"/>
    <mergeCell ref="BN57:BT57"/>
    <mergeCell ref="CE56:CI56"/>
    <mergeCell ref="CE57:CI57"/>
    <mergeCell ref="CJ57:CS57"/>
    <mergeCell ref="A61:B62"/>
    <mergeCell ref="C61:G62"/>
    <mergeCell ref="H61:L62"/>
    <mergeCell ref="M61:S62"/>
    <mergeCell ref="T61:AH61"/>
    <mergeCell ref="AI61:AS62"/>
    <mergeCell ref="AT61:BC62"/>
    <mergeCell ref="BD61:BR61"/>
    <mergeCell ref="BS61:CK62"/>
    <mergeCell ref="BO81:BU81"/>
    <mergeCell ref="CI77:CM78"/>
    <mergeCell ref="O78:Q78"/>
    <mergeCell ref="R78:W78"/>
    <mergeCell ref="X78:AB78"/>
    <mergeCell ref="AC78:AG78"/>
    <mergeCell ref="B79:E79"/>
    <mergeCell ref="F79:N79"/>
    <mergeCell ref="O79:Q79"/>
    <mergeCell ref="R79:W79"/>
    <mergeCell ref="X79:AB79"/>
    <mergeCell ref="AC79:AG79"/>
    <mergeCell ref="AH79:AL79"/>
    <mergeCell ref="AM79:AT79"/>
    <mergeCell ref="AU79:BA79"/>
    <mergeCell ref="BB79:BF79"/>
    <mergeCell ref="CI79:CM79"/>
    <mergeCell ref="AA109:AD110"/>
    <mergeCell ref="AE109:BK109"/>
    <mergeCell ref="AE110:AQ110"/>
    <mergeCell ref="AR110:AZ110"/>
    <mergeCell ref="BA110:BK110"/>
    <mergeCell ref="B88:E88"/>
    <mergeCell ref="F88:P88"/>
    <mergeCell ref="Q88:U88"/>
    <mergeCell ref="V88:AB88"/>
    <mergeCell ref="AC88:AG88"/>
    <mergeCell ref="AH88:AO88"/>
    <mergeCell ref="AP88:AU88"/>
    <mergeCell ref="AV88:BC88"/>
    <mergeCell ref="BD88:BH88"/>
    <mergeCell ref="BI88:BQ88"/>
    <mergeCell ref="BE105:BO105"/>
    <mergeCell ref="D96:AV98"/>
    <mergeCell ref="BE96:BY96"/>
    <mergeCell ref="D111:Z111"/>
    <mergeCell ref="AA111:AD111"/>
    <mergeCell ref="AE111:AQ111"/>
    <mergeCell ref="AR111:AZ111"/>
    <mergeCell ref="BA111:BK111"/>
    <mergeCell ref="CP13:CS13"/>
    <mergeCell ref="A42:B42"/>
    <mergeCell ref="C42:V42"/>
    <mergeCell ref="W42:AX42"/>
    <mergeCell ref="AY42:CA42"/>
    <mergeCell ref="BU54:CI55"/>
    <mergeCell ref="CP19:CS19"/>
    <mergeCell ref="U20:CE20"/>
    <mergeCell ref="U21:CE21"/>
    <mergeCell ref="BT25:CE25"/>
    <mergeCell ref="CF25:CN25"/>
    <mergeCell ref="CP25:CS25"/>
    <mergeCell ref="U28:CE28"/>
    <mergeCell ref="U29:CE29"/>
    <mergeCell ref="A47:B47"/>
    <mergeCell ref="A48:B48"/>
    <mergeCell ref="C47:V47"/>
    <mergeCell ref="C48:V48"/>
    <mergeCell ref="D109:Z110"/>
    <mergeCell ref="A46:B46"/>
    <mergeCell ref="C46:V46"/>
    <mergeCell ref="CB42:CS42"/>
    <mergeCell ref="A43:B43"/>
    <mergeCell ref="C43:V43"/>
    <mergeCell ref="W43:AX43"/>
    <mergeCell ref="AY43:CA43"/>
    <mergeCell ref="CB43:CS43"/>
    <mergeCell ref="C44:V44"/>
    <mergeCell ref="W44:AX44"/>
    <mergeCell ref="C45:V45"/>
    <mergeCell ref="W45:AX45"/>
    <mergeCell ref="AY45:CA45"/>
    <mergeCell ref="A44:B44"/>
    <mergeCell ref="AC62:AH62"/>
    <mergeCell ref="BD62:BJ62"/>
    <mergeCell ref="BK62:BR62"/>
    <mergeCell ref="A57:B57"/>
    <mergeCell ref="C57:H57"/>
    <mergeCell ref="I57:L57"/>
    <mergeCell ref="M57:Q57"/>
    <mergeCell ref="R57:X57"/>
    <mergeCell ref="AO57:AW57"/>
    <mergeCell ref="AX57:BE57"/>
    <mergeCell ref="BF57:BM57"/>
    <mergeCell ref="CL63:CS63"/>
    <mergeCell ref="N70:AA70"/>
    <mergeCell ref="AP70:BG70"/>
    <mergeCell ref="A76:CH76"/>
    <mergeCell ref="CI76:CR76"/>
    <mergeCell ref="CS76:CS78"/>
    <mergeCell ref="A77:A78"/>
    <mergeCell ref="B77:E78"/>
    <mergeCell ref="F77:N78"/>
    <mergeCell ref="O77:W77"/>
    <mergeCell ref="X77:AG77"/>
    <mergeCell ref="AH77:AL78"/>
    <mergeCell ref="AM77:AT78"/>
    <mergeCell ref="AU77:BA78"/>
    <mergeCell ref="BB77:BF78"/>
    <mergeCell ref="BG77:BN78"/>
    <mergeCell ref="BO77:BU78"/>
    <mergeCell ref="BV77:CE78"/>
    <mergeCell ref="CF77:CH78"/>
    <mergeCell ref="A63:B63"/>
    <mergeCell ref="C63:G63"/>
    <mergeCell ref="H63:L63"/>
    <mergeCell ref="M63:S63"/>
    <mergeCell ref="T63:AB63"/>
    <mergeCell ref="CN79:CR79"/>
    <mergeCell ref="F80:N80"/>
    <mergeCell ref="X80:AB80"/>
    <mergeCell ref="AC80:AG80"/>
    <mergeCell ref="AH80:AL80"/>
    <mergeCell ref="AM80:AT80"/>
    <mergeCell ref="AU80:BA80"/>
    <mergeCell ref="BB80:BF80"/>
    <mergeCell ref="BO80:BU80"/>
    <mergeCell ref="BV80:CE80"/>
    <mergeCell ref="CI80:CM80"/>
    <mergeCell ref="AC63:AH63"/>
    <mergeCell ref="AI63:AS63"/>
    <mergeCell ref="AT63:BC63"/>
    <mergeCell ref="BD63:BJ63"/>
    <mergeCell ref="BK63:BR63"/>
    <mergeCell ref="BS63:CK63"/>
    <mergeCell ref="BO79:BU79"/>
    <mergeCell ref="BV79:CE79"/>
    <mergeCell ref="CF79:CH79"/>
    <mergeCell ref="CN77:CR78"/>
    <mergeCell ref="BG79:BN79"/>
    <mergeCell ref="A85:A87"/>
    <mergeCell ref="B85:E87"/>
    <mergeCell ref="F85:P87"/>
    <mergeCell ref="Q85:AB86"/>
    <mergeCell ref="AC85:BC85"/>
    <mergeCell ref="BD85:CS85"/>
    <mergeCell ref="AC86:AO86"/>
    <mergeCell ref="AP86:BC86"/>
    <mergeCell ref="BD86:BQ86"/>
    <mergeCell ref="BR86:CB86"/>
    <mergeCell ref="CC86:CJ87"/>
    <mergeCell ref="CK86:CQ87"/>
    <mergeCell ref="CR86:CS87"/>
    <mergeCell ref="Q87:U87"/>
    <mergeCell ref="V87:AB87"/>
    <mergeCell ref="AC87:AG87"/>
    <mergeCell ref="AH87:AO87"/>
    <mergeCell ref="AP87:AU87"/>
    <mergeCell ref="AV87:BC87"/>
    <mergeCell ref="BD87:BH87"/>
    <mergeCell ref="BI87:BQ87"/>
    <mergeCell ref="BR87:BT87"/>
    <mergeCell ref="CR88:CS88"/>
    <mergeCell ref="Q89:U89"/>
    <mergeCell ref="AC89:AG89"/>
    <mergeCell ref="AP89:AU89"/>
    <mergeCell ref="BD89:BH89"/>
    <mergeCell ref="BP104:BY104"/>
    <mergeCell ref="BE97:BO97"/>
    <mergeCell ref="BP97:BY97"/>
    <mergeCell ref="D100:AV100"/>
    <mergeCell ref="BE100:BO100"/>
    <mergeCell ref="A102:F102"/>
    <mergeCell ref="G102:Y103"/>
    <mergeCell ref="Z102:AF103"/>
    <mergeCell ref="AG102:AV102"/>
    <mergeCell ref="AW102:BY102"/>
    <mergeCell ref="A103:C103"/>
    <mergeCell ref="D103:F103"/>
    <mergeCell ref="AG103:AO103"/>
    <mergeCell ref="AP103:AV103"/>
    <mergeCell ref="AW103:BD103"/>
    <mergeCell ref="BE103:BO103"/>
    <mergeCell ref="BP103:BY103"/>
    <mergeCell ref="BR88:BT88"/>
    <mergeCell ref="A129:AA129"/>
    <mergeCell ref="N130:AA130"/>
    <mergeCell ref="AP130:BG130"/>
    <mergeCell ref="A133:AA133"/>
    <mergeCell ref="A137:AA137"/>
    <mergeCell ref="A141:AA141"/>
    <mergeCell ref="A104:C104"/>
    <mergeCell ref="D104:F104"/>
    <mergeCell ref="G104:Y104"/>
    <mergeCell ref="Z104:AF104"/>
    <mergeCell ref="AG104:AO104"/>
    <mergeCell ref="AP104:AV104"/>
    <mergeCell ref="AW104:BD104"/>
    <mergeCell ref="BE104:BO104"/>
    <mergeCell ref="N120:AA120"/>
    <mergeCell ref="AP120:BG120"/>
    <mergeCell ref="N122:AA122"/>
    <mergeCell ref="AP122:BG122"/>
    <mergeCell ref="A126:M126"/>
    <mergeCell ref="AP126:BG126"/>
    <mergeCell ref="N118:AA118"/>
    <mergeCell ref="AP118:BG118"/>
    <mergeCell ref="A109:C110"/>
    <mergeCell ref="A111:C111"/>
  </mergeCells>
  <pageMargins left="0.70866141732283472" right="0.70866141732283472" top="0.74803149606299213" bottom="0.74803149606299213" header="0.31496062992125984" footer="0.31496062992125984"/>
  <pageSetup paperSize="9" scale="81" fitToHeight="13" orientation="landscape" r:id="rId1"/>
  <rowBreaks count="2" manualBreakCount="2">
    <brk id="51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33</vt:i4>
      </vt:variant>
    </vt:vector>
  </HeadingPairs>
  <TitlesOfParts>
    <vt:vector size="37" baseType="lpstr">
      <vt:lpstr>Лист1</vt:lpstr>
      <vt:lpstr>Договор</vt:lpstr>
      <vt:lpstr>АктППС</vt:lpstr>
      <vt:lpstr>Акт 0510452</vt:lpstr>
      <vt:lpstr>Адрес</vt:lpstr>
      <vt:lpstr>взносы</vt:lpstr>
      <vt:lpstr>ВзносыПрописью</vt:lpstr>
      <vt:lpstr>Выдан</vt:lpstr>
      <vt:lpstr>ДатаВыдачи</vt:lpstr>
      <vt:lpstr>ДолжностьПредставителяБГУ</vt:lpstr>
      <vt:lpstr>ДолжностьРукИмПадеж</vt:lpstr>
      <vt:lpstr>ДолжностьРуководителя</vt:lpstr>
      <vt:lpstr>ИНН</vt:lpstr>
      <vt:lpstr>ндфл</vt:lpstr>
      <vt:lpstr>ндфлПрописью</vt:lpstr>
      <vt:lpstr>Номер</vt:lpstr>
      <vt:lpstr>Номер\</vt:lpstr>
      <vt:lpstr>Оплата</vt:lpstr>
      <vt:lpstr>ОплатаПрописью</vt:lpstr>
      <vt:lpstr>ПодразделениеБГУ</vt:lpstr>
      <vt:lpstr>Приказ</vt:lpstr>
      <vt:lpstr>Руководитель</vt:lpstr>
      <vt:lpstr>Серия</vt:lpstr>
      <vt:lpstr>СНИЛС</vt:lpstr>
      <vt:lpstr>СрокОплаты</vt:lpstr>
      <vt:lpstr>СрокОплатыПрописью</vt:lpstr>
      <vt:lpstr>СрокПо</vt:lpstr>
      <vt:lpstr>СрокС</vt:lpstr>
      <vt:lpstr>Телефон</vt:lpstr>
      <vt:lpstr>Услуги</vt:lpstr>
      <vt:lpstr>ФИОзаказчика</vt:lpstr>
      <vt:lpstr>ФИОисполнителя</vt:lpstr>
      <vt:lpstr>ФИОкраткоИсполнитель</vt:lpstr>
      <vt:lpstr>ФИОкраткоРуководитель</vt:lpstr>
      <vt:lpstr>ФИОпредставителяБГУ</vt:lpstr>
      <vt:lpstr>ЦенаДоговора</vt:lpstr>
      <vt:lpstr>ЦенаДоговораПрописью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laandreeva</cp:lastModifiedBy>
  <cp:lastPrinted>2026-03-20T02:28:43Z</cp:lastPrinted>
  <dcterms:created xsi:type="dcterms:W3CDTF">2024-11-08T12:03:00Z</dcterms:created>
  <dcterms:modified xsi:type="dcterms:W3CDTF">2026-03-26T02:24:02Z</dcterms:modified>
</cp:coreProperties>
</file>